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GN\Miasto Ciechanów\APGN\"/>
    </mc:Choice>
  </mc:AlternateContent>
  <xr:revisionPtr revIDLastSave="0" documentId="13_ncr:1_{76FD91A6-1FB3-452E-8A45-99AB7527D7DD}" xr6:coauthVersionLast="37" xr6:coauthVersionMax="37" xr10:uidLastSave="{00000000-0000-0000-0000-000000000000}"/>
  <bookViews>
    <workbookView xWindow="0" yWindow="0" windowWidth="20490" windowHeight="7755" xr2:uid="{00000000-000D-0000-FFFF-FFFF00000000}"/>
  </bookViews>
  <sheets>
    <sheet name="Harmonogram" sheetId="1" r:id="rId1"/>
    <sheet name="Działania" sheetId="2" r:id="rId2"/>
  </sheets>
  <definedNames>
    <definedName name="_xlnm.Print_Area" localSheetId="1">Działania!$A$1:$F$194</definedName>
    <definedName name="_xlnm.Print_Titles" localSheetId="1">Działania!$2:$2</definedName>
  </definedNames>
  <calcPr calcId="179021" calcMode="manual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35" i="1" l="1"/>
  <c r="G8" i="1" l="1"/>
  <c r="F69" i="2" l="1"/>
  <c r="C69" i="2"/>
  <c r="F134" i="2"/>
  <c r="C134" i="2"/>
  <c r="F108" i="2"/>
  <c r="C70" i="2"/>
  <c r="C72" i="2"/>
  <c r="E23" i="2" l="1"/>
  <c r="B24" i="2"/>
  <c r="E24" i="2" s="1"/>
  <c r="B23" i="2"/>
  <c r="B35" i="2" s="1"/>
  <c r="B22" i="2"/>
  <c r="E22" i="2" s="1"/>
  <c r="E12" i="2"/>
  <c r="E11" i="2"/>
  <c r="E10" i="2"/>
  <c r="C97" i="2"/>
  <c r="F97" i="2"/>
  <c r="L35" i="1"/>
  <c r="B47" i="2" l="1"/>
  <c r="E35" i="2"/>
  <c r="B34" i="2"/>
  <c r="B36" i="2"/>
  <c r="C174" i="2"/>
  <c r="C172" i="2"/>
  <c r="C171" i="2"/>
  <c r="C169" i="2"/>
  <c r="C168" i="2"/>
  <c r="C167" i="2"/>
  <c r="C166" i="2"/>
  <c r="F159" i="2"/>
  <c r="F157" i="2"/>
  <c r="F152" i="2"/>
  <c r="F151" i="2"/>
  <c r="F101" i="2"/>
  <c r="C107" i="2"/>
  <c r="C105" i="2"/>
  <c r="C104" i="2"/>
  <c r="C101" i="2"/>
  <c r="C95" i="2"/>
  <c r="C94" i="2"/>
  <c r="C90" i="2"/>
  <c r="C89" i="2"/>
  <c r="C77" i="2"/>
  <c r="F65" i="2"/>
  <c r="C73" i="2"/>
  <c r="C65" i="2"/>
  <c r="F61" i="2"/>
  <c r="F59" i="2"/>
  <c r="F57" i="2"/>
  <c r="F54" i="2"/>
  <c r="F53" i="2"/>
  <c r="C61" i="2"/>
  <c r="C59" i="2"/>
  <c r="C54" i="2"/>
  <c r="C53" i="2"/>
  <c r="F49" i="2"/>
  <c r="F47" i="2"/>
  <c r="F46" i="2"/>
  <c r="F42" i="2"/>
  <c r="F41" i="2"/>
  <c r="C47" i="2"/>
  <c r="C46" i="2"/>
  <c r="C42" i="2"/>
  <c r="C41" i="2"/>
  <c r="E36" i="2" l="1"/>
  <c r="B48" i="2"/>
  <c r="E34" i="2"/>
  <c r="B46" i="2"/>
  <c r="B59" i="2"/>
  <c r="E47" i="2"/>
  <c r="C175" i="2"/>
  <c r="F35" i="2"/>
  <c r="F34" i="2"/>
  <c r="F30" i="2"/>
  <c r="F29" i="2"/>
  <c r="C37" i="2"/>
  <c r="C35" i="2"/>
  <c r="C34" i="2"/>
  <c r="C30" i="2"/>
  <c r="C29" i="2"/>
  <c r="F21" i="2"/>
  <c r="E46" i="2" l="1"/>
  <c r="B58" i="2"/>
  <c r="E48" i="2"/>
  <c r="B60" i="2"/>
  <c r="B71" i="2"/>
  <c r="E59" i="2"/>
  <c r="F156" i="2"/>
  <c r="C159" i="2"/>
  <c r="C157" i="2"/>
  <c r="C156" i="2"/>
  <c r="C151" i="2"/>
  <c r="F147" i="2"/>
  <c r="F145" i="2"/>
  <c r="F144" i="2"/>
  <c r="F140" i="2"/>
  <c r="F139" i="2"/>
  <c r="C147" i="2"/>
  <c r="C145" i="2"/>
  <c r="C144" i="2"/>
  <c r="C139" i="2"/>
  <c r="F135" i="2"/>
  <c r="F132" i="2"/>
  <c r="F127" i="2"/>
  <c r="F133" i="2"/>
  <c r="F128" i="2"/>
  <c r="C135" i="2"/>
  <c r="C133" i="2"/>
  <c r="C132" i="2"/>
  <c r="C128" i="2"/>
  <c r="C140" i="2" s="1"/>
  <c r="C152" i="2" s="1"/>
  <c r="C127" i="2"/>
  <c r="F121" i="2"/>
  <c r="F119" i="2"/>
  <c r="F118" i="2"/>
  <c r="F114" i="2"/>
  <c r="F113" i="2"/>
  <c r="C121" i="2"/>
  <c r="C119" i="2"/>
  <c r="C118" i="2"/>
  <c r="C114" i="2"/>
  <c r="C113" i="2"/>
  <c r="F109" i="2"/>
  <c r="F107" i="2"/>
  <c r="F106" i="2"/>
  <c r="F102" i="2"/>
  <c r="C109" i="2"/>
  <c r="C106" i="2"/>
  <c r="C102" i="2"/>
  <c r="F95" i="2"/>
  <c r="F94" i="2"/>
  <c r="F90" i="2"/>
  <c r="F89" i="2"/>
  <c r="F85" i="2"/>
  <c r="F83" i="2"/>
  <c r="F82" i="2"/>
  <c r="F77" i="2"/>
  <c r="C85" i="2"/>
  <c r="C83" i="2"/>
  <c r="C82" i="2"/>
  <c r="C78" i="2"/>
  <c r="F73" i="2"/>
  <c r="F71" i="2"/>
  <c r="F70" i="2"/>
  <c r="F66" i="2"/>
  <c r="C71" i="2"/>
  <c r="C66" i="2"/>
  <c r="E60" i="2" l="1"/>
  <c r="B72" i="2"/>
  <c r="E58" i="2"/>
  <c r="B70" i="2"/>
  <c r="B83" i="2"/>
  <c r="E71" i="2"/>
  <c r="C110" i="2"/>
  <c r="C160" i="2"/>
  <c r="F160" i="2"/>
  <c r="F148" i="2"/>
  <c r="F136" i="2"/>
  <c r="C122" i="2"/>
  <c r="C136" i="2"/>
  <c r="C116" i="2"/>
  <c r="F58" i="2"/>
  <c r="F56" i="2"/>
  <c r="C68" i="2" s="1"/>
  <c r="C58" i="2"/>
  <c r="C49" i="2"/>
  <c r="F37" i="2"/>
  <c r="F25" i="2"/>
  <c r="F23" i="2"/>
  <c r="F22" i="2"/>
  <c r="F17" i="2"/>
  <c r="C25" i="2"/>
  <c r="C23" i="2"/>
  <c r="C22" i="2"/>
  <c r="C17" i="2"/>
  <c r="F6" i="2"/>
  <c r="F5" i="2"/>
  <c r="E70" i="2" l="1"/>
  <c r="B82" i="2"/>
  <c r="E72" i="2"/>
  <c r="B84" i="2"/>
  <c r="B95" i="2"/>
  <c r="E83" i="2"/>
  <c r="F26" i="2"/>
  <c r="F98" i="2"/>
  <c r="F110" i="2"/>
  <c r="C130" i="2"/>
  <c r="F116" i="2"/>
  <c r="F68" i="2"/>
  <c r="F104" i="2"/>
  <c r="F38" i="2"/>
  <c r="F9" i="2"/>
  <c r="E84" i="2" l="1"/>
  <c r="B96" i="2"/>
  <c r="E82" i="2"/>
  <c r="B94" i="2"/>
  <c r="B107" i="2"/>
  <c r="E95" i="2"/>
  <c r="F130" i="2"/>
  <c r="C142" i="2"/>
  <c r="F80" i="2"/>
  <c r="F92" i="2" s="1"/>
  <c r="C80" i="2"/>
  <c r="C92" i="2" s="1"/>
  <c r="C45" i="2"/>
  <c r="J35" i="1"/>
  <c r="K35" i="1"/>
  <c r="F79" i="2"/>
  <c r="C79" i="2"/>
  <c r="F67" i="2"/>
  <c r="C67" i="2"/>
  <c r="C56" i="2"/>
  <c r="C55" i="2"/>
  <c r="F55" i="2" s="1"/>
  <c r="F20" i="2"/>
  <c r="C20" i="2" s="1"/>
  <c r="C32" i="2" s="1"/>
  <c r="C44" i="2" s="1"/>
  <c r="F19" i="2"/>
  <c r="F43" i="2" s="1"/>
  <c r="F18" i="2"/>
  <c r="F7" i="2"/>
  <c r="C5" i="2"/>
  <c r="C6" i="2"/>
  <c r="C8" i="2"/>
  <c r="C7" i="2"/>
  <c r="C19" i="2" s="1"/>
  <c r="C31" i="2" s="1"/>
  <c r="C43" i="2" s="1"/>
  <c r="C13" i="2"/>
  <c r="C11" i="2"/>
  <c r="E94" i="2" l="1"/>
  <c r="B106" i="2"/>
  <c r="E96" i="2"/>
  <c r="B108" i="2"/>
  <c r="B119" i="2"/>
  <c r="E107" i="2"/>
  <c r="F142" i="2"/>
  <c r="C154" i="2"/>
  <c r="F154" i="2" s="1"/>
  <c r="F78" i="2"/>
  <c r="C91" i="2"/>
  <c r="F44" i="2"/>
  <c r="F32" i="2"/>
  <c r="C18" i="2"/>
  <c r="C98" i="2"/>
  <c r="E108" i="2" l="1"/>
  <c r="B120" i="2"/>
  <c r="E106" i="2"/>
  <c r="B118" i="2"/>
  <c r="B133" i="2"/>
  <c r="E119" i="2"/>
  <c r="C103" i="2"/>
  <c r="F91" i="2"/>
  <c r="F86" i="2"/>
  <c r="C86" i="2"/>
  <c r="E118" i="2" l="1"/>
  <c r="B132" i="2"/>
  <c r="E120" i="2"/>
  <c r="B134" i="2"/>
  <c r="B145" i="2"/>
  <c r="E133" i="2"/>
  <c r="F103" i="2"/>
  <c r="C115" i="2"/>
  <c r="F74" i="2"/>
  <c r="B146" i="2" l="1"/>
  <c r="B158" i="2" s="1"/>
  <c r="E134" i="2"/>
  <c r="E146" i="2" s="1"/>
  <c r="B144" i="2"/>
  <c r="E132" i="2"/>
  <c r="B157" i="2"/>
  <c r="B172" i="2" s="1"/>
  <c r="E145" i="2"/>
  <c r="C129" i="2"/>
  <c r="F115" i="2"/>
  <c r="C117" i="2"/>
  <c r="F105" i="2"/>
  <c r="C74" i="2"/>
  <c r="F50" i="2"/>
  <c r="C38" i="2"/>
  <c r="B156" i="2" l="1"/>
  <c r="B171" i="2" s="1"/>
  <c r="E144" i="2"/>
  <c r="B173" i="2"/>
  <c r="E158" i="2"/>
  <c r="F129" i="2"/>
  <c r="C141" i="2"/>
  <c r="C131" i="2"/>
  <c r="F117" i="2"/>
  <c r="F141" i="2" l="1"/>
  <c r="C153" i="2"/>
  <c r="F153" i="2" s="1"/>
  <c r="F131" i="2"/>
  <c r="C143" i="2"/>
  <c r="F143" i="2" l="1"/>
  <c r="C155" i="2"/>
  <c r="F155" i="2" s="1"/>
</calcChain>
</file>

<file path=xl/sharedStrings.xml><?xml version="1.0" encoding="utf-8"?>
<sst xmlns="http://schemas.openxmlformats.org/spreadsheetml/2006/main" count="481" uniqueCount="126">
  <si>
    <t>Działanie</t>
  </si>
  <si>
    <t>Nr</t>
  </si>
  <si>
    <t>Adresat działania</t>
  </si>
  <si>
    <t>Jednostka odpowiedzialna</t>
  </si>
  <si>
    <t>Okres realizacji</t>
  </si>
  <si>
    <t>Szacowany koszt</t>
  </si>
  <si>
    <t>Efekt ekologiczny</t>
  </si>
  <si>
    <t>Wskaźniki</t>
  </si>
  <si>
    <t>Rola jednostki odpowiedzialnej</t>
  </si>
  <si>
    <t>Zestawienie działań</t>
  </si>
  <si>
    <t>rozpoczęcie</t>
  </si>
  <si>
    <t>zakończenie</t>
  </si>
  <si>
    <t>Modernizacja oświetlenia ulicznego</t>
  </si>
  <si>
    <t>Rozwój budownictwa pasywnego i energooszczędnego</t>
  </si>
  <si>
    <t>Przedsiębiorcy</t>
  </si>
  <si>
    <t>Mieszkańcy</t>
  </si>
  <si>
    <t>Wsparcie procesu inwestycyjnego</t>
  </si>
  <si>
    <t>Przygotowanie i przeprowadzenie inwestycji</t>
  </si>
  <si>
    <t>Wyprodukowana energia z OZE, moc zamontowanych instalacji</t>
  </si>
  <si>
    <t>Działanie I</t>
  </si>
  <si>
    <t>Nazwa Działania</t>
  </si>
  <si>
    <t>Adresat Działania</t>
  </si>
  <si>
    <t>Jednostka Odpowiedzialna</t>
  </si>
  <si>
    <t>Efekt ekologiczny - redukcja zużycia energii [MWh]</t>
  </si>
  <si>
    <t>Efekt ekologiczny - redukcja emisji [Mg CO2]</t>
  </si>
  <si>
    <t>Szacowany koszt działania</t>
  </si>
  <si>
    <t>SUMA</t>
  </si>
  <si>
    <t>Działanie II</t>
  </si>
  <si>
    <t>Działanie III</t>
  </si>
  <si>
    <t>Działanie IV</t>
  </si>
  <si>
    <t>Działanie V</t>
  </si>
  <si>
    <t>Działanie VI</t>
  </si>
  <si>
    <t>Działanie VII</t>
  </si>
  <si>
    <t>Działanie VIII</t>
  </si>
  <si>
    <t>Działanie IX</t>
  </si>
  <si>
    <t>Działanie X</t>
  </si>
  <si>
    <t>Działanie XI</t>
  </si>
  <si>
    <t>Szacunkowy koszt jednostkowy [zł/Mg CO2]</t>
  </si>
  <si>
    <t>Szacowany koszt działania [zł]</t>
  </si>
  <si>
    <t>Rozwój rozproszonych źródeł energii - kolektory słoneczne</t>
  </si>
  <si>
    <t>-</t>
  </si>
  <si>
    <t>Działanie XII</t>
  </si>
  <si>
    <t>Działanie XIII</t>
  </si>
  <si>
    <t>Działanie XIV</t>
  </si>
  <si>
    <t>2015-2020</t>
  </si>
  <si>
    <t>Działanie XVI</t>
  </si>
  <si>
    <t>Działanie XV</t>
  </si>
  <si>
    <t>Szkolenia z zakresu Ecodrivingu</t>
  </si>
  <si>
    <t>Działania z zakresu planowania przestrzennego</t>
  </si>
  <si>
    <t>Zielone zamówienia publiczne</t>
  </si>
  <si>
    <t>Aktualizacja Planu Gospodarki Niskoemisyjnej</t>
  </si>
  <si>
    <t>Działania edukacyjne , w tym organizacja akcji społecznych związanych z ograniczeniem emisji,  efektywnością energetyczną oraz wykorzystaniem odnawialnych źródeł energii</t>
  </si>
  <si>
    <t>Montaż odnawialnych źródeł energii na/w budynkach użyteczności publicznej</t>
  </si>
  <si>
    <t xml:space="preserve">Kompleksowe zarządzanie energią w budynkach publicznych zarządzanych przez Urząd Miasta, w tym audyty energetyczne
</t>
  </si>
  <si>
    <t>Systemy Parkuj i Jedź i centra przesiadkowe</t>
  </si>
  <si>
    <t>Rozwój rozproszonych źródeł energii - małe instalacje fotowoltaiczne</t>
  </si>
  <si>
    <t>Budowa przyłączy gazu do domów jednorodzinnych</t>
  </si>
  <si>
    <t>Rozwój rozproszonych źródeł energii - mikro instalacje fotowoltaiczne</t>
  </si>
  <si>
    <t>Ilość zaoszczędzonej energii, ilość zmodernizowanych punktów</t>
  </si>
  <si>
    <t>Ograniczenie emisji z budynków mieszkalnych – wymiana kotłów</t>
  </si>
  <si>
    <t>Termomodernizacja budynków mieszkalnych wraz z audytami energetycznymi</t>
  </si>
  <si>
    <t>Ilość audytowo i projektowo zaoszczędzonej energii</t>
  </si>
  <si>
    <t>Liczba nowych osób korzystających z centr przesiadkowych</t>
  </si>
  <si>
    <t>Liczba osób, która skorzystała ze szkoleń Ecodrivingu</t>
  </si>
  <si>
    <t>Liczba nowych domów pasywnych i energooszczędnych</t>
  </si>
  <si>
    <t>Liczba ztermomodernizowanych budynków</t>
  </si>
  <si>
    <t>Liczba przeprowadzonych akcji promocyjnych</t>
  </si>
  <si>
    <t>Działanie XVII</t>
  </si>
  <si>
    <t>Działanie XVIII</t>
  </si>
  <si>
    <t>Działanie XIX</t>
  </si>
  <si>
    <t>Działanie XX</t>
  </si>
  <si>
    <t>Działanie XXI</t>
  </si>
  <si>
    <t>Działanie XXII</t>
  </si>
  <si>
    <t>Działanie XXIII</t>
  </si>
  <si>
    <t>Działanie XXIV</t>
  </si>
  <si>
    <t>Instalacje pomp ciepła</t>
  </si>
  <si>
    <t>2016-2020</t>
  </si>
  <si>
    <t>2016-2018</t>
  </si>
  <si>
    <t>Działanie XXV</t>
  </si>
  <si>
    <t>Działanie XXVI</t>
  </si>
  <si>
    <t>Działanie XXVII</t>
  </si>
  <si>
    <t xml:space="preserve"> Harmonogram realizacji działań - miasto Ciechanów</t>
  </si>
  <si>
    <t>Miasto Ciechanów</t>
  </si>
  <si>
    <t>Liczba działań zrealizowanych 
w ramach PGN</t>
  </si>
  <si>
    <t>Liczba przeprowadzonych akcji i działań edukacyjnych</t>
  </si>
  <si>
    <t>Utworzenie centrum informacji 
o efektywności energetycznej</t>
  </si>
  <si>
    <t>Liczba osób korzystających 
z centrum</t>
  </si>
  <si>
    <t>Kompleksowa termomodernizacja 
i modernizacja budynków będących 
w zarządzie Starostwa Powiatowego wraz z instalacją OZE</t>
  </si>
  <si>
    <t>Starostwo Powiatowe Powiatu Ciechanowskiego</t>
  </si>
  <si>
    <t>Ilość audytowo 
i projektowo zaoszczędzonej energii</t>
  </si>
  <si>
    <t>Wymiana energochłonnego oświetlenia 
w obiektach użyteczności publicznej</t>
  </si>
  <si>
    <t>Liczba wymienionych punktów świetlnych</t>
  </si>
  <si>
    <t>Termomodernizacja i modernizacja budynków użyteczności publicznej</t>
  </si>
  <si>
    <t xml:space="preserve">Zmniejszenie negatywnego wpływu transportu publicznego na środowisko naturalne i poprawa jakości transportu poprzez zakup nowych autobusów </t>
  </si>
  <si>
    <t>Miasto Ciechanów, Zakład Komunikacji Miejskiej</t>
  </si>
  <si>
    <t>Liczba nowych ekologicznych autobusów, liczba pasażerów komunikacji miejskiej</t>
  </si>
  <si>
    <t>Budowa i rozbudowa ścieżek rowerowych</t>
  </si>
  <si>
    <t>długość scieżek [km]</t>
  </si>
  <si>
    <t>Promocja komunikacji publicznej</t>
  </si>
  <si>
    <t>PGNiG S.A.</t>
  </si>
  <si>
    <t>Rozwój i modernizacja Przedsiębiorstwa Energetyki Cieplnej w Ciechanowie</t>
  </si>
  <si>
    <t>Liczba przeprowadzonych działań modernizacyjnych</t>
  </si>
  <si>
    <t>Moc zamontowanych instalacji</t>
  </si>
  <si>
    <t>Wyprodukowana energia z OZE</t>
  </si>
  <si>
    <t>Mieszkańcy, zarządcy wspólnot mieszkaniowych 
i spółdzielni</t>
  </si>
  <si>
    <t>Mieszkańcy, zarządcy budynków, PEC 
w Ciechanowie</t>
  </si>
  <si>
    <t>Budowa nowych przyłączy ciepłowniczych i węzłów cieplnych do budynków mieszkalnych i komunalnych</t>
  </si>
  <si>
    <t>Liczba gospodarstw korzystających 
z miejskiej sieci ciepłowniczej</t>
  </si>
  <si>
    <t>Zestawienie działań - miasto Ciechanów</t>
  </si>
  <si>
    <t>PEC w Ciechanowie</t>
  </si>
  <si>
    <t>Miasto Ciechanów, jednostki organizacyjne, Starostwo Powiatowe w Ciechanowie</t>
  </si>
  <si>
    <t>Mieszkańcy, Urząd Miasta</t>
  </si>
  <si>
    <t>Mieszkańcy, inne jednostki</t>
  </si>
  <si>
    <t>Wzrost OZE</t>
  </si>
  <si>
    <t>MWh/rok</t>
  </si>
  <si>
    <t>Mg CO2/rok</t>
  </si>
  <si>
    <t>Liczba wymienionych kotłów węglowych</t>
  </si>
  <si>
    <t>Liczba nowych budynków korzystających z gazu sieciowego</t>
  </si>
  <si>
    <t>Liczba zrealizowanych zielonych zamówień publicznych</t>
  </si>
  <si>
    <t xml:space="preserve">Liczba zrealizowanych działań z planowania przestrzennego </t>
  </si>
  <si>
    <t>Efekt ekoloigczny - wzrost udziału OZE [MWh/rok]</t>
  </si>
  <si>
    <t>Efekt ekologiczny - redukcja zużycia energii [MWh/rok]</t>
  </si>
  <si>
    <t>Efekt ekologiczny - redukcja emisji [Mg CO2/rok]</t>
  </si>
  <si>
    <t>Budowa dwóch energooszczędnych budynków mieszkalnych na łącznie co najmniej 80 mieszkań wraz z możliwością zastosowania OZE</t>
  </si>
  <si>
    <t>Użyteczność publiczna</t>
  </si>
  <si>
    <t>Liczba nowych energooszczędnych i/lub pasywnych budynków użyteczności publicznej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</si>
</sst>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.00\ [$zł-415]_-;\-* #,##0.00\ [$zł-415]_-;_-* &quot;-&quot;??\ [$zł-415]_-;_-@_-"/>
    <numFmt numFmtId="170" formatCode="#,##0.00\ &quot;zł&quot;"/>
  </numFmts>
  <fonts count="15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sz val="10"/>
      <color rgb="FF00B050"/>
      <name val="Calibri Light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0"/>
      </right>
      <top style="medium">
        <color theme="1" tint="0.499984740745262"/>
      </top>
      <bottom style="thin">
        <color theme="0"/>
      </bottom>
      <diagonal/>
    </border>
    <border>
      <left style="thin">
        <color theme="0"/>
      </left>
      <right style="medium">
        <color theme="1" tint="0.499984740745262"/>
      </right>
      <top style="medium">
        <color theme="1" tint="0.499984740745262"/>
      </top>
      <bottom style="thin">
        <color theme="0"/>
      </bottom>
      <diagonal/>
    </border>
    <border>
      <left style="medium">
        <color theme="1" tint="0.49998474074526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1" tint="0.499984740745262"/>
      </right>
      <top style="thin">
        <color theme="0"/>
      </top>
      <bottom style="thin">
        <color theme="0"/>
      </bottom>
      <diagonal/>
    </border>
    <border>
      <left style="medium">
        <color theme="1" tint="0.499984740745262"/>
      </left>
      <right style="thin">
        <color theme="0"/>
      </right>
      <top style="thin">
        <color theme="0"/>
      </top>
      <bottom style="medium">
        <color theme="1" tint="0.499984740745262"/>
      </bottom>
      <diagonal/>
    </border>
    <border>
      <left style="thin">
        <color theme="0"/>
      </left>
      <right style="medium">
        <color theme="1" tint="0.499984740745262"/>
      </right>
      <top style="thin">
        <color theme="0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0" tint="-0.499984740745262"/>
      </left>
      <right style="medium">
        <color theme="1" tint="0.499984740745262"/>
      </right>
      <top style="medium">
        <color theme="0" tint="-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0" tint="-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0" tint="-0.499984740745262"/>
      </right>
      <top style="medium">
        <color theme="0" tint="-0.499984740745262"/>
      </top>
      <bottom style="medium">
        <color theme="1" tint="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1" tint="0.499984740745262"/>
      </right>
      <top style="medium">
        <color theme="1" tint="0.499984740745262"/>
      </top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0" tint="-0.499984740745262"/>
      </right>
      <top style="medium">
        <color theme="1" tint="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medium">
        <color theme="1" tint="0.499984740745262"/>
      </left>
      <right/>
      <top style="medium">
        <color theme="0" tint="-0.499984740745262"/>
      </top>
      <bottom style="medium">
        <color theme="1" tint="0.499984740745262"/>
      </bottom>
      <diagonal/>
    </border>
    <border>
      <left/>
      <right/>
      <top style="medium">
        <color theme="0" tint="-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 style="medium">
        <color theme="1" tint="0.499984740745262"/>
      </right>
      <top/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medium">
        <color theme="0" tint="-0.499984740745262"/>
      </bottom>
      <diagonal/>
    </border>
    <border>
      <left style="medium">
        <color theme="1" tint="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7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0" fontId="7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8" fillId="2" borderId="0" xfId="0" applyFont="1" applyFill="1" applyBorder="1"/>
    <xf numFmtId="0" fontId="10" fillId="2" borderId="0" xfId="0" applyFont="1" applyFill="1" applyBorder="1" applyAlignment="1">
      <alignment horizontal="justify" vertical="top" wrapText="1"/>
    </xf>
    <xf numFmtId="0" fontId="11" fillId="4" borderId="5" xfId="0" applyFont="1" applyFill="1" applyBorder="1" applyAlignment="1">
      <alignment horizontal="justify" vertical="top" wrapText="1"/>
    </xf>
    <xf numFmtId="0" fontId="6" fillId="4" borderId="6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11" fillId="4" borderId="7" xfId="0" applyFont="1" applyFill="1" applyBorder="1" applyAlignment="1">
      <alignment horizontal="justify" vertical="top" wrapText="1"/>
    </xf>
    <xf numFmtId="0" fontId="11" fillId="4" borderId="7" xfId="0" applyFont="1" applyFill="1" applyBorder="1" applyAlignment="1">
      <alignment vertical="top" wrapText="1"/>
    </xf>
    <xf numFmtId="0" fontId="10" fillId="4" borderId="8" xfId="0" applyFont="1" applyFill="1" applyBorder="1" applyAlignment="1">
      <alignment horizontal="justify" vertical="top" wrapText="1"/>
    </xf>
    <xf numFmtId="0" fontId="11" fillId="4" borderId="9" xfId="0" applyFont="1" applyFill="1" applyBorder="1"/>
    <xf numFmtId="0" fontId="11" fillId="5" borderId="7" xfId="0" applyFont="1" applyFill="1" applyBorder="1" applyAlignment="1">
      <alignment horizontal="justify" vertical="top" wrapText="1"/>
    </xf>
    <xf numFmtId="0" fontId="4" fillId="5" borderId="8" xfId="0" applyFont="1" applyFill="1" applyBorder="1" applyAlignment="1">
      <alignment horizontal="left" vertical="center" wrapText="1"/>
    </xf>
    <xf numFmtId="0" fontId="11" fillId="5" borderId="7" xfId="0" applyFont="1" applyFill="1" applyBorder="1" applyAlignment="1">
      <alignment horizontal="left" wrapText="1"/>
    </xf>
    <xf numFmtId="0" fontId="11" fillId="5" borderId="7" xfId="0" applyFont="1" applyFill="1" applyBorder="1" applyAlignment="1">
      <alignment vertical="top" wrapText="1"/>
    </xf>
    <xf numFmtId="0" fontId="10" fillId="5" borderId="8" xfId="0" applyFont="1" applyFill="1" applyBorder="1" applyAlignment="1">
      <alignment horizontal="justify" vertical="top" wrapText="1"/>
    </xf>
    <xf numFmtId="0" fontId="9" fillId="3" borderId="4" xfId="0" applyFont="1" applyFill="1" applyBorder="1" applyAlignment="1">
      <alignment horizontal="justify" vertical="top" wrapText="1"/>
    </xf>
    <xf numFmtId="4" fontId="10" fillId="5" borderId="8" xfId="1" applyNumberFormat="1" applyFont="1" applyFill="1" applyBorder="1" applyAlignment="1">
      <alignment horizontal="left" vertical="top" wrapText="1"/>
    </xf>
    <xf numFmtId="4" fontId="10" fillId="4" borderId="10" xfId="0" applyNumberFormat="1" applyFont="1" applyFill="1" applyBorder="1" applyAlignment="1">
      <alignment horizontal="left"/>
    </xf>
    <xf numFmtId="2" fontId="10" fillId="5" borderId="8" xfId="0" applyNumberFormat="1" applyFont="1" applyFill="1" applyBorder="1" applyAlignment="1">
      <alignment horizontal="justify" vertical="top" wrapText="1"/>
    </xf>
    <xf numFmtId="2" fontId="10" fillId="4" borderId="8" xfId="0" applyNumberFormat="1" applyFont="1" applyFill="1" applyBorder="1" applyAlignment="1">
      <alignment horizontal="justify" vertical="top" wrapText="1"/>
    </xf>
    <xf numFmtId="0" fontId="9" fillId="3" borderId="11" xfId="0" applyFont="1" applyFill="1" applyBorder="1" applyAlignment="1">
      <alignment horizontal="justify" vertical="top" wrapText="1"/>
    </xf>
    <xf numFmtId="0" fontId="11" fillId="2" borderId="0" xfId="0" applyFont="1" applyFill="1" applyBorder="1"/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center" vertical="center" wrapText="1"/>
    </xf>
    <xf numFmtId="2" fontId="4" fillId="2" borderId="13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left" vertical="center" wrapText="1"/>
    </xf>
    <xf numFmtId="2" fontId="10" fillId="4" borderId="10" xfId="0" applyNumberFormat="1" applyFont="1" applyFill="1" applyBorder="1" applyAlignment="1">
      <alignment horizontal="left"/>
    </xf>
    <xf numFmtId="0" fontId="3" fillId="3" borderId="15" xfId="0" applyFont="1" applyFill="1" applyBorder="1"/>
    <xf numFmtId="0" fontId="5" fillId="3" borderId="16" xfId="0" applyFont="1" applyFill="1" applyBorder="1" applyAlignment="1">
      <alignment wrapText="1"/>
    </xf>
    <xf numFmtId="0" fontId="3" fillId="3" borderId="17" xfId="0" applyFont="1" applyFill="1" applyBorder="1"/>
    <xf numFmtId="4" fontId="10" fillId="4" borderId="8" xfId="0" applyNumberFormat="1" applyFont="1" applyFill="1" applyBorder="1" applyAlignment="1">
      <alignment horizontal="justify" vertical="top" wrapText="1"/>
    </xf>
    <xf numFmtId="0" fontId="4" fillId="4" borderId="8" xfId="0" applyNumberFormat="1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left" vertical="center" wrapText="1"/>
    </xf>
    <xf numFmtId="44" fontId="4" fillId="2" borderId="22" xfId="0" applyNumberFormat="1" applyFont="1" applyFill="1" applyBorder="1" applyAlignment="1">
      <alignment horizontal="left" vertical="center"/>
    </xf>
    <xf numFmtId="44" fontId="4" fillId="2" borderId="13" xfId="0" applyNumberFormat="1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44" fontId="4" fillId="2" borderId="27" xfId="0" applyNumberFormat="1" applyFont="1" applyFill="1" applyBorder="1" applyAlignment="1">
      <alignment horizontal="center" vertical="center" wrapText="1"/>
    </xf>
    <xf numFmtId="2" fontId="4" fillId="2" borderId="27" xfId="0" applyNumberFormat="1" applyFont="1" applyFill="1" applyBorder="1" applyAlignment="1">
      <alignment horizontal="center" vertical="center" wrapText="1"/>
    </xf>
    <xf numFmtId="0" fontId="4" fillId="2" borderId="22" xfId="0" applyNumberFormat="1" applyFont="1" applyFill="1" applyBorder="1" applyAlignment="1">
      <alignment horizontal="center" vertical="center"/>
    </xf>
    <xf numFmtId="0" fontId="4" fillId="2" borderId="13" xfId="0" applyNumberFormat="1" applyFont="1" applyFill="1" applyBorder="1" applyAlignment="1">
      <alignment horizontal="center" vertical="center" wrapText="1"/>
    </xf>
    <xf numFmtId="0" fontId="4" fillId="2" borderId="27" xfId="0" applyNumberFormat="1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2" borderId="14" xfId="0" applyFont="1" applyFill="1" applyBorder="1" applyAlignment="1">
      <alignment horizontal="left" vertical="center" wrapText="1"/>
    </xf>
    <xf numFmtId="44" fontId="10" fillId="2" borderId="13" xfId="0" applyNumberFormat="1" applyFont="1" applyFill="1" applyBorder="1" applyAlignment="1">
      <alignment horizontal="center" vertical="center" wrapText="1"/>
    </xf>
    <xf numFmtId="2" fontId="10" fillId="2" borderId="13" xfId="0" applyNumberFormat="1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left" vertical="center" wrapText="1"/>
    </xf>
    <xf numFmtId="0" fontId="4" fillId="2" borderId="27" xfId="0" applyFont="1" applyFill="1" applyBorder="1" applyAlignment="1">
      <alignment horizontal="left" vertical="center" wrapText="1"/>
    </xf>
    <xf numFmtId="2" fontId="4" fillId="2" borderId="22" xfId="0" applyNumberFormat="1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44" fontId="10" fillId="2" borderId="27" xfId="0" applyNumberFormat="1" applyFont="1" applyFill="1" applyBorder="1" applyAlignment="1">
      <alignment horizontal="center" vertical="center" wrapText="1"/>
    </xf>
    <xf numFmtId="2" fontId="10" fillId="2" borderId="27" xfId="0" applyNumberFormat="1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4" fillId="2" borderId="32" xfId="0" applyNumberFormat="1" applyFont="1" applyFill="1" applyBorder="1" applyAlignment="1">
      <alignment horizontal="center" vertical="center"/>
    </xf>
    <xf numFmtId="2" fontId="4" fillId="2" borderId="32" xfId="0" applyNumberFormat="1" applyFont="1" applyFill="1" applyBorder="1" applyAlignment="1">
      <alignment horizontal="center" vertical="center"/>
    </xf>
    <xf numFmtId="2" fontId="4" fillId="2" borderId="33" xfId="0" applyNumberFormat="1" applyFont="1" applyFill="1" applyBorder="1" applyAlignment="1">
      <alignment horizontal="center" vertical="center" wrapText="1"/>
    </xf>
    <xf numFmtId="2" fontId="10" fillId="2" borderId="33" xfId="0" applyNumberFormat="1" applyFont="1" applyFill="1" applyBorder="1" applyAlignment="1">
      <alignment horizontal="center" vertical="center" wrapText="1"/>
    </xf>
    <xf numFmtId="0" fontId="4" fillId="2" borderId="33" xfId="0" applyNumberFormat="1" applyFont="1" applyFill="1" applyBorder="1" applyAlignment="1">
      <alignment horizontal="center" vertical="center" wrapText="1"/>
    </xf>
    <xf numFmtId="2" fontId="4" fillId="2" borderId="34" xfId="0" applyNumberFormat="1" applyFont="1" applyFill="1" applyBorder="1" applyAlignment="1">
      <alignment horizontal="center" vertical="center" wrapText="1"/>
    </xf>
    <xf numFmtId="0" fontId="4" fillId="2" borderId="34" xfId="0" applyNumberFormat="1" applyFont="1" applyFill="1" applyBorder="1" applyAlignment="1">
      <alignment horizontal="center" vertical="center" wrapText="1"/>
    </xf>
    <xf numFmtId="2" fontId="10" fillId="2" borderId="34" xfId="0" applyNumberFormat="1" applyFont="1" applyFill="1" applyBorder="1" applyAlignment="1">
      <alignment horizontal="center" vertical="center" wrapText="1"/>
    </xf>
    <xf numFmtId="2" fontId="12" fillId="2" borderId="27" xfId="0" applyNumberFormat="1" applyFont="1" applyFill="1" applyBorder="1" applyAlignment="1">
      <alignment horizontal="center" vertical="center" wrapText="1"/>
    </xf>
    <xf numFmtId="43" fontId="2" fillId="2" borderId="0" xfId="0" applyNumberFormat="1" applyFont="1" applyFill="1"/>
    <xf numFmtId="0" fontId="10" fillId="2" borderId="27" xfId="0" applyNumberFormat="1" applyFont="1" applyFill="1" applyBorder="1" applyAlignment="1">
      <alignment horizontal="center" vertical="center" wrapText="1"/>
    </xf>
    <xf numFmtId="0" fontId="10" fillId="2" borderId="34" xfId="0" applyNumberFormat="1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44" fontId="13" fillId="2" borderId="13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left" vertical="center" wrapText="1"/>
    </xf>
    <xf numFmtId="0" fontId="4" fillId="2" borderId="37" xfId="0" applyFont="1" applyFill="1" applyBorder="1" applyAlignment="1">
      <alignment horizontal="left" vertical="center" wrapText="1"/>
    </xf>
    <xf numFmtId="0" fontId="3" fillId="5" borderId="38" xfId="0" applyFont="1" applyFill="1" applyBorder="1"/>
    <xf numFmtId="164" fontId="3" fillId="5" borderId="39" xfId="0" applyNumberFormat="1" applyFont="1" applyFill="1" applyBorder="1" applyAlignment="1">
      <alignment horizontal="center"/>
    </xf>
    <xf numFmtId="43" fontId="3" fillId="5" borderId="39" xfId="1" applyFont="1" applyFill="1" applyBorder="1" applyAlignment="1">
      <alignment horizontal="center"/>
    </xf>
    <xf numFmtId="43" fontId="3" fillId="5" borderId="40" xfId="1" applyFont="1" applyFill="1" applyBorder="1" applyAlignment="1">
      <alignment horizontal="center"/>
    </xf>
    <xf numFmtId="43" fontId="3" fillId="5" borderId="41" xfId="1" applyFont="1" applyFill="1" applyBorder="1" applyAlignment="1">
      <alignment horizontal="center"/>
    </xf>
    <xf numFmtId="0" fontId="4" fillId="2" borderId="35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left" vertical="center" wrapText="1"/>
    </xf>
    <xf numFmtId="0" fontId="4" fillId="2" borderId="35" xfId="0" applyFont="1" applyFill="1" applyBorder="1" applyAlignment="1">
      <alignment horizontal="left" vertical="center" wrapText="1"/>
    </xf>
    <xf numFmtId="44" fontId="4" fillId="2" borderId="35" xfId="0" applyNumberFormat="1" applyFont="1" applyFill="1" applyBorder="1" applyAlignment="1">
      <alignment horizontal="center" vertical="center" wrapText="1"/>
    </xf>
    <xf numFmtId="2" fontId="4" fillId="2" borderId="35" xfId="0" applyNumberFormat="1" applyFont="1" applyFill="1" applyBorder="1" applyAlignment="1">
      <alignment horizontal="center" vertical="center" wrapText="1"/>
    </xf>
    <xf numFmtId="0" fontId="4" fillId="2" borderId="35" xfId="0" applyNumberFormat="1" applyFont="1" applyFill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/>
    </xf>
    <xf numFmtId="0" fontId="13" fillId="2" borderId="35" xfId="0" applyFont="1" applyFill="1" applyBorder="1" applyAlignment="1">
      <alignment horizontal="left" vertical="center"/>
    </xf>
    <xf numFmtId="0" fontId="13" fillId="2" borderId="35" xfId="0" applyFont="1" applyFill="1" applyBorder="1" applyAlignment="1">
      <alignment horizontal="left" vertical="center" wrapText="1"/>
    </xf>
    <xf numFmtId="0" fontId="13" fillId="2" borderId="22" xfId="0" applyFont="1" applyFill="1" applyBorder="1" applyAlignment="1">
      <alignment horizontal="center" vertical="center" wrapText="1"/>
    </xf>
    <xf numFmtId="170" fontId="13" fillId="2" borderId="35" xfId="0" applyNumberFormat="1" applyFont="1" applyFill="1" applyBorder="1" applyAlignment="1">
      <alignment horizontal="right" vertical="center"/>
    </xf>
    <xf numFmtId="0" fontId="13" fillId="2" borderId="0" xfId="0" applyFont="1" applyFill="1" applyAlignment="1">
      <alignment horizontal="left" vertical="center"/>
    </xf>
    <xf numFmtId="0" fontId="13" fillId="2" borderId="35" xfId="0" applyFont="1" applyFill="1" applyBorder="1" applyAlignment="1">
      <alignment horizontal="center" vertical="center"/>
    </xf>
    <xf numFmtId="0" fontId="14" fillId="0" borderId="35" xfId="0" applyFont="1" applyBorder="1" applyAlignment="1">
      <alignment wrapText="1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39"/>
  <sheetViews>
    <sheetView tabSelected="1" view="pageBreakPreview" zoomScale="80" zoomScaleNormal="80" zoomScaleSheetLayoutView="80" workbookViewId="0">
      <selection activeCell="K36" sqref="K36"/>
    </sheetView>
  </sheetViews>
  <sheetFormatPr defaultRowHeight="15"/>
  <cols>
    <col min="1" max="1" width="2.5" style="1" customWidth="1"/>
    <col min="2" max="2" width="4.125" style="1" customWidth="1"/>
    <col min="3" max="3" width="38.625" style="3" customWidth="1"/>
    <col min="4" max="4" width="19.125" style="1" customWidth="1"/>
    <col min="5" max="5" width="17.75" style="1" customWidth="1"/>
    <col min="6" max="6" width="18.75" style="2" customWidth="1"/>
    <col min="7" max="7" width="9.875" style="1" bestFit="1" customWidth="1"/>
    <col min="8" max="8" width="10.375" style="1" bestFit="1" customWidth="1"/>
    <col min="9" max="9" width="19.125" style="1" customWidth="1"/>
    <col min="10" max="10" width="11.625" style="1" customWidth="1"/>
    <col min="11" max="12" width="15.25" style="1" customWidth="1"/>
    <col min="13" max="13" width="23.875" style="1" customWidth="1"/>
    <col min="14" max="16384" width="9" style="1"/>
  </cols>
  <sheetData>
    <row r="1" spans="2:13" ht="15.75" thickBot="1"/>
    <row r="2" spans="2:13" ht="21.75" thickBot="1">
      <c r="B2" s="4" t="s">
        <v>81</v>
      </c>
      <c r="C2" s="5"/>
      <c r="D2" s="6"/>
      <c r="E2" s="6"/>
      <c r="F2" s="5"/>
      <c r="G2" s="6"/>
      <c r="H2" s="6"/>
      <c r="I2" s="6"/>
      <c r="J2" s="6"/>
      <c r="K2" s="6"/>
      <c r="L2" s="6"/>
      <c r="M2" s="7"/>
    </row>
    <row r="3" spans="2:13" ht="15.75" thickBot="1"/>
    <row r="4" spans="2:13" ht="15.75" thickBot="1">
      <c r="B4" s="36" t="s">
        <v>9</v>
      </c>
      <c r="C4" s="37"/>
      <c r="D4" s="38"/>
    </row>
    <row r="5" spans="2:13" s="2" customFormat="1" ht="15.75" customHeight="1" thickBot="1">
      <c r="B5" s="89" t="s">
        <v>1</v>
      </c>
      <c r="C5" s="91" t="s">
        <v>0</v>
      </c>
      <c r="D5" s="85" t="s">
        <v>2</v>
      </c>
      <c r="E5" s="85" t="s">
        <v>3</v>
      </c>
      <c r="F5" s="85" t="s">
        <v>8</v>
      </c>
      <c r="G5" s="85" t="s">
        <v>4</v>
      </c>
      <c r="H5" s="85"/>
      <c r="I5" s="85" t="s">
        <v>5</v>
      </c>
      <c r="J5" s="93" t="s">
        <v>6</v>
      </c>
      <c r="K5" s="94"/>
      <c r="L5" s="68" t="s">
        <v>113</v>
      </c>
      <c r="M5" s="87" t="s">
        <v>7</v>
      </c>
    </row>
    <row r="6" spans="2:13" s="2" customFormat="1" ht="30.75" thickBot="1">
      <c r="B6" s="90"/>
      <c r="C6" s="92"/>
      <c r="D6" s="86"/>
      <c r="E6" s="86"/>
      <c r="F6" s="86"/>
      <c r="G6" s="48" t="s">
        <v>10</v>
      </c>
      <c r="H6" s="48" t="s">
        <v>11</v>
      </c>
      <c r="I6" s="86"/>
      <c r="J6" s="48" t="s">
        <v>114</v>
      </c>
      <c r="K6" s="48" t="s">
        <v>115</v>
      </c>
      <c r="L6" s="69" t="s">
        <v>114</v>
      </c>
      <c r="M6" s="88"/>
    </row>
    <row r="7" spans="2:13" s="8" customFormat="1" ht="48" customHeight="1">
      <c r="B7" s="41">
        <v>1</v>
      </c>
      <c r="C7" s="54" t="s">
        <v>48</v>
      </c>
      <c r="D7" s="61" t="s">
        <v>82</v>
      </c>
      <c r="E7" s="42" t="s">
        <v>40</v>
      </c>
      <c r="F7" s="42" t="s">
        <v>40</v>
      </c>
      <c r="G7" s="47">
        <v>2016</v>
      </c>
      <c r="H7" s="112">
        <v>2023</v>
      </c>
      <c r="I7" s="45" t="s">
        <v>40</v>
      </c>
      <c r="J7" s="43" t="s">
        <v>40</v>
      </c>
      <c r="K7" s="51" t="s">
        <v>40</v>
      </c>
      <c r="L7" s="70" t="s">
        <v>40</v>
      </c>
      <c r="M7" s="44" t="s">
        <v>119</v>
      </c>
    </row>
    <row r="8" spans="2:13" s="8" customFormat="1" ht="48" customHeight="1">
      <c r="B8" s="41">
        <v>2</v>
      </c>
      <c r="C8" s="54" t="s">
        <v>49</v>
      </c>
      <c r="D8" s="62" t="s">
        <v>82</v>
      </c>
      <c r="E8" s="42" t="s">
        <v>40</v>
      </c>
      <c r="F8" s="42" t="s">
        <v>40</v>
      </c>
      <c r="G8" s="47">
        <f>G7</f>
        <v>2016</v>
      </c>
      <c r="H8" s="112">
        <v>2023</v>
      </c>
      <c r="I8" s="45" t="s">
        <v>40</v>
      </c>
      <c r="J8" s="43" t="s">
        <v>40</v>
      </c>
      <c r="K8" s="51" t="s">
        <v>40</v>
      </c>
      <c r="L8" s="70" t="s">
        <v>40</v>
      </c>
      <c r="M8" s="44" t="s">
        <v>118</v>
      </c>
    </row>
    <row r="9" spans="2:13" s="8" customFormat="1" ht="48" customHeight="1">
      <c r="B9" s="41">
        <v>3</v>
      </c>
      <c r="C9" s="54" t="s">
        <v>50</v>
      </c>
      <c r="D9" s="31" t="s">
        <v>82</v>
      </c>
      <c r="E9" s="42" t="s">
        <v>40</v>
      </c>
      <c r="F9" s="42" t="s">
        <v>17</v>
      </c>
      <c r="G9" s="47">
        <v>2016</v>
      </c>
      <c r="H9" s="112">
        <v>2023</v>
      </c>
      <c r="I9" s="45">
        <v>20000</v>
      </c>
      <c r="J9" s="43" t="s">
        <v>40</v>
      </c>
      <c r="K9" s="51" t="s">
        <v>40</v>
      </c>
      <c r="L9" s="70" t="s">
        <v>40</v>
      </c>
      <c r="M9" s="44" t="s">
        <v>83</v>
      </c>
    </row>
    <row r="10" spans="2:13" s="8" customFormat="1" ht="54.75" customHeight="1">
      <c r="B10" s="41">
        <v>4</v>
      </c>
      <c r="C10" s="54" t="s">
        <v>51</v>
      </c>
      <c r="D10" s="62" t="s">
        <v>82</v>
      </c>
      <c r="E10" s="42" t="s">
        <v>40</v>
      </c>
      <c r="F10" s="42" t="s">
        <v>17</v>
      </c>
      <c r="G10" s="47">
        <v>2016</v>
      </c>
      <c r="H10" s="112">
        <v>2023</v>
      </c>
      <c r="I10" s="45">
        <v>200000</v>
      </c>
      <c r="J10" s="43" t="s">
        <v>40</v>
      </c>
      <c r="K10" s="51">
        <v>740.68</v>
      </c>
      <c r="L10" s="70" t="s">
        <v>40</v>
      </c>
      <c r="M10" s="44" t="s">
        <v>84</v>
      </c>
    </row>
    <row r="11" spans="2:13" s="8" customFormat="1" ht="54.75" customHeight="1">
      <c r="B11" s="41">
        <v>5</v>
      </c>
      <c r="C11" s="54" t="s">
        <v>85</v>
      </c>
      <c r="D11" s="62" t="s">
        <v>82</v>
      </c>
      <c r="E11" s="42" t="s">
        <v>40</v>
      </c>
      <c r="F11" s="42" t="s">
        <v>17</v>
      </c>
      <c r="G11" s="47">
        <v>2016</v>
      </c>
      <c r="H11" s="112">
        <v>2023</v>
      </c>
      <c r="I11" s="45">
        <v>100000</v>
      </c>
      <c r="J11" s="43" t="s">
        <v>40</v>
      </c>
      <c r="K11" s="51">
        <v>740.68</v>
      </c>
      <c r="L11" s="70" t="s">
        <v>40</v>
      </c>
      <c r="M11" s="44" t="s">
        <v>86</v>
      </c>
    </row>
    <row r="12" spans="2:13" s="8" customFormat="1" ht="48" customHeight="1">
      <c r="B12" s="41">
        <v>6</v>
      </c>
      <c r="C12" s="55" t="s">
        <v>12</v>
      </c>
      <c r="D12" s="62" t="s">
        <v>82</v>
      </c>
      <c r="E12" s="42" t="s">
        <v>40</v>
      </c>
      <c r="F12" s="31" t="s">
        <v>17</v>
      </c>
      <c r="G12" s="32">
        <v>2016</v>
      </c>
      <c r="H12" s="112">
        <v>2023</v>
      </c>
      <c r="I12" s="45">
        <v>2766000</v>
      </c>
      <c r="J12" s="63">
        <v>554.53</v>
      </c>
      <c r="K12" s="63">
        <v>450.28</v>
      </c>
      <c r="L12" s="71" t="s">
        <v>40</v>
      </c>
      <c r="M12" s="44" t="s">
        <v>58</v>
      </c>
    </row>
    <row r="13" spans="2:13" s="8" customFormat="1" ht="54.75" customHeight="1">
      <c r="B13" s="30">
        <v>7</v>
      </c>
      <c r="C13" s="56" t="s">
        <v>87</v>
      </c>
      <c r="D13" s="31" t="s">
        <v>88</v>
      </c>
      <c r="E13" s="31" t="s">
        <v>40</v>
      </c>
      <c r="F13" s="31" t="s">
        <v>17</v>
      </c>
      <c r="G13" s="32">
        <v>2016</v>
      </c>
      <c r="H13" s="112">
        <v>2023</v>
      </c>
      <c r="I13" s="46">
        <v>20000000</v>
      </c>
      <c r="J13" s="33">
        <v>720</v>
      </c>
      <c r="K13" s="33">
        <v>502.2</v>
      </c>
      <c r="L13" s="72" t="s">
        <v>40</v>
      </c>
      <c r="M13" s="34" t="s">
        <v>89</v>
      </c>
    </row>
    <row r="14" spans="2:13" s="8" customFormat="1" ht="60" customHeight="1">
      <c r="B14" s="30">
        <v>8</v>
      </c>
      <c r="C14" s="56" t="s">
        <v>90</v>
      </c>
      <c r="D14" s="61" t="s">
        <v>110</v>
      </c>
      <c r="E14" s="31" t="s">
        <v>40</v>
      </c>
      <c r="F14" s="31" t="s">
        <v>17</v>
      </c>
      <c r="G14" s="32">
        <v>2016</v>
      </c>
      <c r="H14" s="112">
        <v>2023</v>
      </c>
      <c r="I14" s="46">
        <v>100000</v>
      </c>
      <c r="J14" s="33">
        <v>150</v>
      </c>
      <c r="K14" s="33">
        <v>133.5</v>
      </c>
      <c r="L14" s="72" t="s">
        <v>40</v>
      </c>
      <c r="M14" s="34" t="s">
        <v>91</v>
      </c>
    </row>
    <row r="15" spans="2:13" s="8" customFormat="1" ht="48" customHeight="1">
      <c r="B15" s="30">
        <v>9</v>
      </c>
      <c r="C15" s="56" t="s">
        <v>92</v>
      </c>
      <c r="D15" s="31" t="s">
        <v>82</v>
      </c>
      <c r="E15" s="31" t="s">
        <v>40</v>
      </c>
      <c r="F15" s="31" t="s">
        <v>17</v>
      </c>
      <c r="G15" s="32">
        <v>2016</v>
      </c>
      <c r="H15" s="112">
        <v>2023</v>
      </c>
      <c r="I15" s="59">
        <v>80000000</v>
      </c>
      <c r="J15" s="60">
        <v>936.2</v>
      </c>
      <c r="K15" s="60">
        <v>694.5</v>
      </c>
      <c r="L15" s="73" t="s">
        <v>40</v>
      </c>
      <c r="M15" s="34" t="s">
        <v>61</v>
      </c>
    </row>
    <row r="16" spans="2:13" s="8" customFormat="1" ht="48" customHeight="1">
      <c r="B16" s="30">
        <v>10</v>
      </c>
      <c r="C16" s="84" t="s">
        <v>123</v>
      </c>
      <c r="D16" s="31" t="s">
        <v>82</v>
      </c>
      <c r="E16" s="31" t="s">
        <v>40</v>
      </c>
      <c r="F16" s="31" t="s">
        <v>17</v>
      </c>
      <c r="G16" s="32">
        <v>2016</v>
      </c>
      <c r="H16" s="112">
        <v>2023</v>
      </c>
      <c r="I16" s="59">
        <v>7000000</v>
      </c>
      <c r="J16" s="60" t="s">
        <v>40</v>
      </c>
      <c r="K16" s="60" t="s">
        <v>40</v>
      </c>
      <c r="L16" s="73" t="s">
        <v>40</v>
      </c>
      <c r="M16" s="34" t="s">
        <v>89</v>
      </c>
    </row>
    <row r="17" spans="2:13" s="8" customFormat="1" ht="48" customHeight="1">
      <c r="B17" s="30">
        <v>11</v>
      </c>
      <c r="C17" s="56" t="s">
        <v>52</v>
      </c>
      <c r="D17" s="61" t="s">
        <v>82</v>
      </c>
      <c r="E17" s="31" t="s">
        <v>40</v>
      </c>
      <c r="F17" s="31" t="s">
        <v>17</v>
      </c>
      <c r="G17" s="32">
        <v>2016</v>
      </c>
      <c r="H17" s="112">
        <v>2023</v>
      </c>
      <c r="I17" s="46">
        <v>840000</v>
      </c>
      <c r="J17" s="33" t="s">
        <v>40</v>
      </c>
      <c r="K17" s="33">
        <v>97.44</v>
      </c>
      <c r="L17" s="72">
        <v>120</v>
      </c>
      <c r="M17" s="34" t="s">
        <v>18</v>
      </c>
    </row>
    <row r="18" spans="2:13" s="8" customFormat="1" ht="49.5" customHeight="1">
      <c r="B18" s="30">
        <v>12</v>
      </c>
      <c r="C18" s="56" t="s">
        <v>53</v>
      </c>
      <c r="D18" s="31" t="s">
        <v>82</v>
      </c>
      <c r="E18" s="31" t="s">
        <v>40</v>
      </c>
      <c r="F18" s="31" t="s">
        <v>17</v>
      </c>
      <c r="G18" s="32">
        <v>2016</v>
      </c>
      <c r="H18" s="112">
        <v>2023</v>
      </c>
      <c r="I18" s="46">
        <v>500000</v>
      </c>
      <c r="J18" s="33">
        <v>126.38</v>
      </c>
      <c r="K18" s="33">
        <v>245.25</v>
      </c>
      <c r="L18" s="72" t="s">
        <v>40</v>
      </c>
      <c r="M18" s="34" t="s">
        <v>89</v>
      </c>
    </row>
    <row r="19" spans="2:13" s="8" customFormat="1" ht="51.75" customHeight="1">
      <c r="B19" s="30">
        <v>13</v>
      </c>
      <c r="C19" s="56" t="s">
        <v>93</v>
      </c>
      <c r="D19" s="42" t="s">
        <v>94</v>
      </c>
      <c r="E19" s="31" t="s">
        <v>40</v>
      </c>
      <c r="F19" s="31" t="s">
        <v>17</v>
      </c>
      <c r="G19" s="32">
        <v>2016</v>
      </c>
      <c r="H19" s="112">
        <v>2023</v>
      </c>
      <c r="I19" s="83">
        <v>19500000</v>
      </c>
      <c r="J19" s="33" t="s">
        <v>40</v>
      </c>
      <c r="K19" s="52">
        <v>572.96</v>
      </c>
      <c r="L19" s="74" t="s">
        <v>40</v>
      </c>
      <c r="M19" s="34" t="s">
        <v>95</v>
      </c>
    </row>
    <row r="20" spans="2:13" s="8" customFormat="1" ht="48" customHeight="1">
      <c r="B20" s="30">
        <v>14</v>
      </c>
      <c r="C20" s="56" t="s">
        <v>96</v>
      </c>
      <c r="D20" s="42" t="s">
        <v>82</v>
      </c>
      <c r="E20" s="31" t="s">
        <v>40</v>
      </c>
      <c r="F20" s="31" t="s">
        <v>17</v>
      </c>
      <c r="G20" s="32">
        <v>2016</v>
      </c>
      <c r="H20" s="112">
        <v>2023</v>
      </c>
      <c r="I20" s="46">
        <v>17700000</v>
      </c>
      <c r="J20" s="33" t="s">
        <v>40</v>
      </c>
      <c r="K20" s="52">
        <v>572.96</v>
      </c>
      <c r="L20" s="74" t="s">
        <v>40</v>
      </c>
      <c r="M20" s="34" t="s">
        <v>97</v>
      </c>
    </row>
    <row r="21" spans="2:13" s="8" customFormat="1" ht="48" customHeight="1">
      <c r="B21" s="30">
        <v>15</v>
      </c>
      <c r="C21" s="56" t="s">
        <v>54</v>
      </c>
      <c r="D21" s="31" t="s">
        <v>82</v>
      </c>
      <c r="E21" s="31" t="s">
        <v>40</v>
      </c>
      <c r="F21" s="31" t="s">
        <v>16</v>
      </c>
      <c r="G21" s="32">
        <v>2016</v>
      </c>
      <c r="H21" s="112">
        <v>2023</v>
      </c>
      <c r="I21" s="46">
        <v>25000000</v>
      </c>
      <c r="J21" s="33" t="s">
        <v>40</v>
      </c>
      <c r="K21" s="52">
        <v>572.96</v>
      </c>
      <c r="L21" s="74" t="s">
        <v>40</v>
      </c>
      <c r="M21" s="34" t="s">
        <v>62</v>
      </c>
    </row>
    <row r="22" spans="2:13" s="8" customFormat="1" ht="48" customHeight="1">
      <c r="B22" s="30">
        <v>16</v>
      </c>
      <c r="C22" s="56" t="s">
        <v>98</v>
      </c>
      <c r="D22" s="31" t="s">
        <v>82</v>
      </c>
      <c r="E22" s="31" t="s">
        <v>40</v>
      </c>
      <c r="F22" s="31" t="s">
        <v>16</v>
      </c>
      <c r="G22" s="32">
        <v>2016</v>
      </c>
      <c r="H22" s="112">
        <v>2023</v>
      </c>
      <c r="I22" s="46">
        <v>4000000</v>
      </c>
      <c r="J22" s="33" t="s">
        <v>40</v>
      </c>
      <c r="K22" s="52">
        <v>286.48</v>
      </c>
      <c r="L22" s="74" t="s">
        <v>40</v>
      </c>
      <c r="M22" s="34" t="s">
        <v>66</v>
      </c>
    </row>
    <row r="23" spans="2:13" s="8" customFormat="1" ht="48" customHeight="1">
      <c r="B23" s="30">
        <v>17</v>
      </c>
      <c r="C23" s="57" t="s">
        <v>47</v>
      </c>
      <c r="D23" s="31" t="s">
        <v>111</v>
      </c>
      <c r="E23" s="31" t="s">
        <v>40</v>
      </c>
      <c r="F23" s="31" t="s">
        <v>16</v>
      </c>
      <c r="G23" s="32">
        <v>2016</v>
      </c>
      <c r="H23" s="112">
        <v>2023</v>
      </c>
      <c r="I23" s="46">
        <v>100000</v>
      </c>
      <c r="J23" s="33" t="s">
        <v>40</v>
      </c>
      <c r="K23" s="52">
        <v>558.83000000000004</v>
      </c>
      <c r="L23" s="74" t="s">
        <v>40</v>
      </c>
      <c r="M23" s="34" t="s">
        <v>63</v>
      </c>
    </row>
    <row r="24" spans="2:13" s="8" customFormat="1" ht="48" customHeight="1">
      <c r="B24" s="30">
        <v>18</v>
      </c>
      <c r="C24" s="57" t="s">
        <v>55</v>
      </c>
      <c r="D24" s="31" t="s">
        <v>14</v>
      </c>
      <c r="E24" s="31" t="s">
        <v>40</v>
      </c>
      <c r="F24" s="31" t="s">
        <v>16</v>
      </c>
      <c r="G24" s="32">
        <v>2016</v>
      </c>
      <c r="H24" s="112">
        <v>2023</v>
      </c>
      <c r="I24" s="46">
        <v>14000000</v>
      </c>
      <c r="J24" s="33" t="s">
        <v>40</v>
      </c>
      <c r="K24" s="33">
        <v>1780</v>
      </c>
      <c r="L24" s="72">
        <v>1624</v>
      </c>
      <c r="M24" s="34" t="s">
        <v>18</v>
      </c>
    </row>
    <row r="25" spans="2:13" s="8" customFormat="1" ht="48" customHeight="1">
      <c r="B25" s="30">
        <v>19</v>
      </c>
      <c r="C25" s="56" t="s">
        <v>56</v>
      </c>
      <c r="D25" s="31" t="s">
        <v>99</v>
      </c>
      <c r="E25" s="31" t="s">
        <v>40</v>
      </c>
      <c r="F25" s="31" t="s">
        <v>16</v>
      </c>
      <c r="G25" s="32">
        <v>2016</v>
      </c>
      <c r="H25" s="112">
        <v>2023</v>
      </c>
      <c r="I25" s="46">
        <v>6000000</v>
      </c>
      <c r="J25" s="33">
        <v>1774.11</v>
      </c>
      <c r="K25" s="52">
        <v>625.9</v>
      </c>
      <c r="L25" s="74" t="s">
        <v>40</v>
      </c>
      <c r="M25" s="58" t="s">
        <v>117</v>
      </c>
    </row>
    <row r="26" spans="2:13" s="8" customFormat="1" ht="57.75" customHeight="1">
      <c r="B26" s="30">
        <v>20</v>
      </c>
      <c r="C26" s="56" t="s">
        <v>100</v>
      </c>
      <c r="D26" s="31" t="s">
        <v>109</v>
      </c>
      <c r="E26" s="31" t="s">
        <v>40</v>
      </c>
      <c r="F26" s="31" t="s">
        <v>16</v>
      </c>
      <c r="G26" s="32">
        <v>2016</v>
      </c>
      <c r="H26" s="112">
        <v>2023</v>
      </c>
      <c r="I26" s="46">
        <v>60000000</v>
      </c>
      <c r="J26" s="33" t="s">
        <v>40</v>
      </c>
      <c r="K26" s="52" t="s">
        <v>40</v>
      </c>
      <c r="L26" s="74" t="s">
        <v>40</v>
      </c>
      <c r="M26" s="58" t="s">
        <v>101</v>
      </c>
    </row>
    <row r="27" spans="2:13" s="8" customFormat="1" ht="48" customHeight="1">
      <c r="B27" s="30">
        <v>21</v>
      </c>
      <c r="C27" s="56" t="s">
        <v>57</v>
      </c>
      <c r="D27" s="31" t="s">
        <v>15</v>
      </c>
      <c r="E27" s="31" t="s">
        <v>40</v>
      </c>
      <c r="F27" s="31" t="s">
        <v>16</v>
      </c>
      <c r="G27" s="47">
        <v>2016</v>
      </c>
      <c r="H27" s="112">
        <v>2023</v>
      </c>
      <c r="I27" s="49">
        <v>6400000</v>
      </c>
      <c r="J27" s="50" t="s">
        <v>40</v>
      </c>
      <c r="K27" s="50">
        <v>649.6</v>
      </c>
      <c r="L27" s="75">
        <v>800</v>
      </c>
      <c r="M27" s="34" t="s">
        <v>18</v>
      </c>
    </row>
    <row r="28" spans="2:13" s="8" customFormat="1" ht="48" customHeight="1">
      <c r="B28" s="30">
        <v>22</v>
      </c>
      <c r="C28" s="56" t="s">
        <v>39</v>
      </c>
      <c r="D28" s="31" t="s">
        <v>15</v>
      </c>
      <c r="E28" s="31" t="s">
        <v>40</v>
      </c>
      <c r="F28" s="31" t="s">
        <v>16</v>
      </c>
      <c r="G28" s="47">
        <v>2016</v>
      </c>
      <c r="H28" s="112">
        <v>2023</v>
      </c>
      <c r="I28" s="49">
        <v>3500000</v>
      </c>
      <c r="J28" s="78" t="s">
        <v>40</v>
      </c>
      <c r="K28" s="80">
        <v>421.09</v>
      </c>
      <c r="L28" s="81">
        <v>1193.58</v>
      </c>
      <c r="M28" s="34" t="s">
        <v>102</v>
      </c>
    </row>
    <row r="29" spans="2:13" s="8" customFormat="1" ht="48" customHeight="1">
      <c r="B29" s="64">
        <v>23</v>
      </c>
      <c r="C29" s="56" t="s">
        <v>75</v>
      </c>
      <c r="D29" s="56" t="s">
        <v>15</v>
      </c>
      <c r="E29" s="56" t="s">
        <v>40</v>
      </c>
      <c r="F29" s="56" t="s">
        <v>16</v>
      </c>
      <c r="G29" s="65">
        <v>2016</v>
      </c>
      <c r="H29" s="112">
        <v>2023</v>
      </c>
      <c r="I29" s="66">
        <v>4000000</v>
      </c>
      <c r="J29" s="67" t="s">
        <v>40</v>
      </c>
      <c r="K29" s="67" t="s">
        <v>40</v>
      </c>
      <c r="L29" s="77" t="s">
        <v>40</v>
      </c>
      <c r="M29" s="58" t="s">
        <v>103</v>
      </c>
    </row>
    <row r="30" spans="2:13" s="8" customFormat="1" ht="63" customHeight="1">
      <c r="B30" s="30">
        <v>24</v>
      </c>
      <c r="C30" s="56" t="s">
        <v>60</v>
      </c>
      <c r="D30" s="31" t="s">
        <v>104</v>
      </c>
      <c r="E30" s="31" t="s">
        <v>40</v>
      </c>
      <c r="F30" s="31" t="s">
        <v>16</v>
      </c>
      <c r="G30" s="47">
        <v>2016</v>
      </c>
      <c r="H30" s="112">
        <v>2023</v>
      </c>
      <c r="I30" s="49">
        <v>15000000</v>
      </c>
      <c r="J30" s="67">
        <v>3651.63</v>
      </c>
      <c r="K30" s="50">
        <v>357.86</v>
      </c>
      <c r="L30" s="75" t="s">
        <v>40</v>
      </c>
      <c r="M30" s="34" t="s">
        <v>65</v>
      </c>
    </row>
    <row r="31" spans="2:13" s="8" customFormat="1" ht="48" customHeight="1">
      <c r="B31" s="30">
        <v>25</v>
      </c>
      <c r="C31" s="56" t="s">
        <v>59</v>
      </c>
      <c r="D31" s="31" t="s">
        <v>15</v>
      </c>
      <c r="E31" s="31" t="s">
        <v>40</v>
      </c>
      <c r="F31" s="31" t="s">
        <v>16</v>
      </c>
      <c r="G31" s="47">
        <v>2016</v>
      </c>
      <c r="H31" s="112">
        <v>2023</v>
      </c>
      <c r="I31" s="49">
        <v>4800000</v>
      </c>
      <c r="J31" s="50" t="s">
        <v>40</v>
      </c>
      <c r="K31" s="53">
        <v>3258.22</v>
      </c>
      <c r="L31" s="76" t="s">
        <v>40</v>
      </c>
      <c r="M31" s="34" t="s">
        <v>116</v>
      </c>
    </row>
    <row r="32" spans="2:13" s="8" customFormat="1" ht="48" customHeight="1">
      <c r="B32" s="95">
        <v>26</v>
      </c>
      <c r="C32" s="96" t="s">
        <v>106</v>
      </c>
      <c r="D32" s="62" t="s">
        <v>105</v>
      </c>
      <c r="E32" s="62" t="s">
        <v>40</v>
      </c>
      <c r="F32" s="62" t="s">
        <v>16</v>
      </c>
      <c r="G32" s="82">
        <v>2016</v>
      </c>
      <c r="H32" s="112">
        <v>2023</v>
      </c>
      <c r="I32" s="49">
        <v>5000000</v>
      </c>
      <c r="J32" s="50">
        <v>3193.39</v>
      </c>
      <c r="K32" s="53">
        <v>887.05</v>
      </c>
      <c r="L32" s="76" t="s">
        <v>40</v>
      </c>
      <c r="M32" s="97" t="s">
        <v>107</v>
      </c>
    </row>
    <row r="33" spans="2:13" s="8" customFormat="1" ht="48" customHeight="1">
      <c r="B33" s="103">
        <v>27</v>
      </c>
      <c r="C33" s="104" t="s">
        <v>13</v>
      </c>
      <c r="D33" s="105" t="s">
        <v>112</v>
      </c>
      <c r="E33" s="105" t="s">
        <v>40</v>
      </c>
      <c r="F33" s="105" t="s">
        <v>16</v>
      </c>
      <c r="G33" s="103">
        <v>2016</v>
      </c>
      <c r="H33" s="112">
        <v>2023</v>
      </c>
      <c r="I33" s="106">
        <v>1800000</v>
      </c>
      <c r="J33" s="107" t="s">
        <v>40</v>
      </c>
      <c r="K33" s="108">
        <v>307.41000000000003</v>
      </c>
      <c r="L33" s="108" t="s">
        <v>40</v>
      </c>
      <c r="M33" s="105" t="s">
        <v>64</v>
      </c>
    </row>
    <row r="34" spans="2:13" s="114" customFormat="1" ht="55.5" customHeight="1">
      <c r="B34" s="115">
        <v>28</v>
      </c>
      <c r="C34" s="109" t="s">
        <v>13</v>
      </c>
      <c r="D34" s="110" t="s">
        <v>124</v>
      </c>
      <c r="E34" s="110" t="s">
        <v>40</v>
      </c>
      <c r="F34" s="111" t="s">
        <v>16</v>
      </c>
      <c r="G34" s="115">
        <v>2018</v>
      </c>
      <c r="H34" s="112">
        <v>2023</v>
      </c>
      <c r="I34" s="113">
        <v>16000000</v>
      </c>
      <c r="J34" s="110" t="s">
        <v>40</v>
      </c>
      <c r="K34" s="110" t="s">
        <v>40</v>
      </c>
      <c r="L34" s="110" t="s">
        <v>40</v>
      </c>
      <c r="M34" s="116" t="s">
        <v>125</v>
      </c>
    </row>
    <row r="35" spans="2:13" ht="15.75" thickBot="1">
      <c r="H35" s="98" t="s">
        <v>26</v>
      </c>
      <c r="I35" s="99">
        <f>SUM(I7:I34)</f>
        <v>314326000</v>
      </c>
      <c r="J35" s="100">
        <f>SUM(J7:J33)</f>
        <v>11106.24</v>
      </c>
      <c r="K35" s="101">
        <f>SUM(K7:K33)</f>
        <v>14455.849999999999</v>
      </c>
      <c r="L35" s="102">
        <f>SUM(L7:L33)</f>
        <v>3737.58</v>
      </c>
    </row>
    <row r="39" spans="2:13">
      <c r="K39" s="79"/>
    </row>
  </sheetData>
  <mergeCells count="9">
    <mergeCell ref="I5:I6"/>
    <mergeCell ref="M5:M6"/>
    <mergeCell ref="G5:H5"/>
    <mergeCell ref="B5:B6"/>
    <mergeCell ref="C5:C6"/>
    <mergeCell ref="D5:D6"/>
    <mergeCell ref="E5:E6"/>
    <mergeCell ref="F5:F6"/>
    <mergeCell ref="J5:K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75"/>
  <sheetViews>
    <sheetView showGridLines="0" view="pageBreakPreview" topLeftCell="A13" zoomScale="85" zoomScaleNormal="80" zoomScaleSheetLayoutView="85" workbookViewId="0">
      <selection activeCell="E181" sqref="E181"/>
    </sheetView>
  </sheetViews>
  <sheetFormatPr defaultRowHeight="15"/>
  <cols>
    <col min="1" max="1" width="2.5" style="9" customWidth="1"/>
    <col min="2" max="2" width="37.5" style="9" customWidth="1"/>
    <col min="3" max="3" width="48.75" style="9" customWidth="1"/>
    <col min="4" max="4" width="2.5" style="9" customWidth="1"/>
    <col min="5" max="5" width="37.5" style="9" customWidth="1"/>
    <col min="6" max="6" width="48.75" style="9" customWidth="1"/>
    <col min="7" max="16384" width="9" style="9"/>
  </cols>
  <sheetData>
    <row r="1" spans="2:6" s="1" customFormat="1" ht="15.75" thickBot="1">
      <c r="C1" s="3"/>
      <c r="F1" s="3"/>
    </row>
    <row r="2" spans="2:6" s="1" customFormat="1" ht="21.75" thickBot="1">
      <c r="B2" s="4" t="s">
        <v>108</v>
      </c>
      <c r="C2" s="5"/>
      <c r="D2" s="5"/>
      <c r="E2" s="5"/>
      <c r="F2" s="7"/>
    </row>
    <row r="3" spans="2:6" s="1" customFormat="1" ht="15.75" thickBot="1">
      <c r="C3" s="3"/>
      <c r="F3" s="3"/>
    </row>
    <row r="4" spans="2:6" ht="15.75" thickBot="1">
      <c r="B4" s="23" t="s">
        <v>19</v>
      </c>
      <c r="C4" s="10"/>
      <c r="E4" s="23" t="s">
        <v>27</v>
      </c>
      <c r="F4" s="10"/>
    </row>
    <row r="5" spans="2:6">
      <c r="B5" s="11" t="s">
        <v>20</v>
      </c>
      <c r="C5" s="12" t="str">
        <f>Harmonogram!C7</f>
        <v>Działania z zakresu planowania przestrzennego</v>
      </c>
      <c r="E5" s="11" t="s">
        <v>20</v>
      </c>
      <c r="F5" s="12" t="str">
        <f>Harmonogram!C8</f>
        <v>Zielone zamówienia publiczne</v>
      </c>
    </row>
    <row r="6" spans="2:6">
      <c r="B6" s="18" t="s">
        <v>21</v>
      </c>
      <c r="C6" s="19" t="str">
        <f>Harmonogram!D7</f>
        <v>Miasto Ciechanów</v>
      </c>
      <c r="E6" s="18" t="s">
        <v>21</v>
      </c>
      <c r="F6" s="19" t="str">
        <f>Harmonogram!D8</f>
        <v>Miasto Ciechanów</v>
      </c>
    </row>
    <row r="7" spans="2:6">
      <c r="B7" s="14" t="s">
        <v>22</v>
      </c>
      <c r="C7" s="40" t="str">
        <f>Harmonogram!E7</f>
        <v>-</v>
      </c>
      <c r="E7" s="14" t="s">
        <v>22</v>
      </c>
      <c r="F7" s="13" t="str">
        <f>Harmonogram!E13</f>
        <v>-</v>
      </c>
    </row>
    <row r="8" spans="2:6">
      <c r="B8" s="20" t="s">
        <v>8</v>
      </c>
      <c r="C8" s="19" t="str">
        <f>Harmonogram!F7</f>
        <v>-</v>
      </c>
      <c r="E8" s="20" t="s">
        <v>8</v>
      </c>
      <c r="F8" s="19" t="s">
        <v>40</v>
      </c>
    </row>
    <row r="9" spans="2:6">
      <c r="B9" s="15" t="s">
        <v>4</v>
      </c>
      <c r="C9" s="16" t="s">
        <v>40</v>
      </c>
      <c r="E9" s="15" t="s">
        <v>4</v>
      </c>
      <c r="F9" s="16" t="str">
        <f>C9</f>
        <v>-</v>
      </c>
    </row>
    <row r="10" spans="2:6" ht="25.5">
      <c r="B10" s="21" t="s">
        <v>121</v>
      </c>
      <c r="C10" s="22" t="s">
        <v>40</v>
      </c>
      <c r="E10" s="21" t="str">
        <f>B10</f>
        <v>Efekt ekologiczny - redukcja zużycia energii [MWh/rok]</v>
      </c>
      <c r="F10" s="26" t="s">
        <v>40</v>
      </c>
    </row>
    <row r="11" spans="2:6">
      <c r="B11" s="14" t="s">
        <v>122</v>
      </c>
      <c r="C11" s="39" t="str">
        <f>Harmonogram!K7</f>
        <v>-</v>
      </c>
      <c r="E11" s="14" t="str">
        <f>B11</f>
        <v>Efekt ekologiczny - redukcja emisji [Mg CO2/rok]</v>
      </c>
      <c r="F11" s="39" t="s">
        <v>40</v>
      </c>
    </row>
    <row r="12" spans="2:6">
      <c r="B12" s="14" t="s">
        <v>120</v>
      </c>
      <c r="C12" s="39" t="s">
        <v>40</v>
      </c>
      <c r="E12" s="14" t="str">
        <f>B12</f>
        <v>Efekt ekoloigczny - wzrost udziału OZE [MWh/rok]</v>
      </c>
      <c r="F12" s="39" t="s">
        <v>40</v>
      </c>
    </row>
    <row r="13" spans="2:6">
      <c r="B13" s="18" t="s">
        <v>38</v>
      </c>
      <c r="C13" s="24" t="str">
        <f>Harmonogram!I7</f>
        <v>-</v>
      </c>
      <c r="E13" s="18" t="s">
        <v>25</v>
      </c>
      <c r="F13" s="24" t="s">
        <v>40</v>
      </c>
    </row>
    <row r="14" spans="2:6" ht="15.75" thickBot="1">
      <c r="B14" s="17" t="s">
        <v>37</v>
      </c>
      <c r="C14" s="25" t="s">
        <v>40</v>
      </c>
      <c r="E14" s="17" t="s">
        <v>37</v>
      </c>
      <c r="F14" s="25" t="s">
        <v>40</v>
      </c>
    </row>
    <row r="15" spans="2:6" ht="15.75" thickBot="1"/>
    <row r="16" spans="2:6" ht="15.75" thickBot="1">
      <c r="B16" s="23" t="s">
        <v>28</v>
      </c>
      <c r="C16" s="10"/>
      <c r="E16" s="23" t="s">
        <v>29</v>
      </c>
      <c r="F16" s="10"/>
    </row>
    <row r="17" spans="2:6" ht="40.5" customHeight="1">
      <c r="B17" s="11" t="s">
        <v>20</v>
      </c>
      <c r="C17" s="12" t="str">
        <f>Harmonogram!C9</f>
        <v>Aktualizacja Planu Gospodarki Niskoemisyjnej</v>
      </c>
      <c r="E17" s="11" t="s">
        <v>20</v>
      </c>
      <c r="F17" s="12" t="str">
        <f>Harmonogram!C10</f>
        <v>Działania edukacyjne , w tym organizacja akcji społecznych związanych z ograniczeniem emisji,  efektywnością energetyczną oraz wykorzystaniem odnawialnych źródeł energii</v>
      </c>
    </row>
    <row r="18" spans="2:6">
      <c r="B18" s="18" t="s">
        <v>21</v>
      </c>
      <c r="C18" s="19" t="str">
        <f>C6</f>
        <v>Miasto Ciechanów</v>
      </c>
      <c r="E18" s="18" t="s">
        <v>21</v>
      </c>
      <c r="F18" s="19" t="str">
        <f>Harmonogram!D17</f>
        <v>Miasto Ciechanów</v>
      </c>
    </row>
    <row r="19" spans="2:6">
      <c r="B19" s="14" t="s">
        <v>22</v>
      </c>
      <c r="C19" s="13" t="str">
        <f>C7</f>
        <v>-</v>
      </c>
      <c r="E19" s="14" t="s">
        <v>22</v>
      </c>
      <c r="F19" s="13" t="str">
        <f>Harmonogram!E17</f>
        <v>-</v>
      </c>
    </row>
    <row r="20" spans="2:6">
      <c r="B20" s="20" t="s">
        <v>8</v>
      </c>
      <c r="C20" s="19" t="str">
        <f>F20</f>
        <v>Przygotowanie i przeprowadzenie inwestycji</v>
      </c>
      <c r="E20" s="20" t="s">
        <v>8</v>
      </c>
      <c r="F20" s="19" t="str">
        <f>Harmonogram!F17</f>
        <v>Przygotowanie i przeprowadzenie inwestycji</v>
      </c>
    </row>
    <row r="21" spans="2:6">
      <c r="B21" s="15" t="s">
        <v>4</v>
      </c>
      <c r="C21" s="16" t="s">
        <v>76</v>
      </c>
      <c r="E21" s="15" t="s">
        <v>4</v>
      </c>
      <c r="F21" s="16" t="str">
        <f>C21</f>
        <v>2016-2020</v>
      </c>
    </row>
    <row r="22" spans="2:6" ht="26.25" customHeight="1">
      <c r="B22" s="21" t="str">
        <f>B10</f>
        <v>Efekt ekologiczny - redukcja zużycia energii [MWh/rok]</v>
      </c>
      <c r="C22" s="26" t="str">
        <f>Harmonogram!J9</f>
        <v>-</v>
      </c>
      <c r="E22" s="21" t="str">
        <f>B22</f>
        <v>Efekt ekologiczny - redukcja zużycia energii [MWh/rok]</v>
      </c>
      <c r="F22" s="26" t="str">
        <f>Harmonogram!J10</f>
        <v>-</v>
      </c>
    </row>
    <row r="23" spans="2:6">
      <c r="B23" s="14" t="str">
        <f>B11</f>
        <v>Efekt ekologiczny - redukcja emisji [Mg CO2/rok]</v>
      </c>
      <c r="C23" s="27" t="str">
        <f>Harmonogram!K9</f>
        <v>-</v>
      </c>
      <c r="E23" s="14" t="str">
        <f>B23</f>
        <v>Efekt ekologiczny - redukcja emisji [Mg CO2/rok]</v>
      </c>
      <c r="F23" s="27">
        <f>Harmonogram!K10</f>
        <v>740.68</v>
      </c>
    </row>
    <row r="24" spans="2:6">
      <c r="B24" s="14" t="str">
        <f>B12</f>
        <v>Efekt ekoloigczny - wzrost udziału OZE [MWh/rok]</v>
      </c>
      <c r="C24" s="27" t="s">
        <v>40</v>
      </c>
      <c r="E24" s="14" t="str">
        <f>B24</f>
        <v>Efekt ekoloigczny - wzrost udziału OZE [MWh/rok]</v>
      </c>
      <c r="F24" s="27" t="s">
        <v>40</v>
      </c>
    </row>
    <row r="25" spans="2:6">
      <c r="B25" s="18" t="s">
        <v>25</v>
      </c>
      <c r="C25" s="24">
        <f>Harmonogram!I9</f>
        <v>20000</v>
      </c>
      <c r="E25" s="18" t="s">
        <v>25</v>
      </c>
      <c r="F25" s="24">
        <f>Harmonogram!I10</f>
        <v>200000</v>
      </c>
    </row>
    <row r="26" spans="2:6" ht="15.75" thickBot="1">
      <c r="B26" s="17" t="s">
        <v>37</v>
      </c>
      <c r="C26" s="25" t="s">
        <v>40</v>
      </c>
      <c r="E26" s="17" t="s">
        <v>37</v>
      </c>
      <c r="F26" s="25">
        <f>F25/F23</f>
        <v>270.02214181562891</v>
      </c>
    </row>
    <row r="27" spans="2:6" ht="15.75" thickBot="1"/>
    <row r="28" spans="2:6" ht="15.75" thickBot="1">
      <c r="B28" s="23" t="s">
        <v>30</v>
      </c>
      <c r="C28" s="10"/>
      <c r="E28" s="23" t="s">
        <v>31</v>
      </c>
      <c r="F28" s="10"/>
    </row>
    <row r="29" spans="2:6" ht="37.5" customHeight="1">
      <c r="B29" s="11" t="s">
        <v>20</v>
      </c>
      <c r="C29" s="12" t="str">
        <f>Harmonogram!C11</f>
        <v>Utworzenie centrum informacji 
o efektywności energetycznej</v>
      </c>
      <c r="E29" s="11" t="s">
        <v>20</v>
      </c>
      <c r="F29" s="12" t="str">
        <f>Harmonogram!C12</f>
        <v>Modernizacja oświetlenia ulicznego</v>
      </c>
    </row>
    <row r="30" spans="2:6">
      <c r="B30" s="18" t="s">
        <v>21</v>
      </c>
      <c r="C30" s="19" t="str">
        <f>Harmonogram!D9</f>
        <v>Miasto Ciechanów</v>
      </c>
      <c r="E30" s="18" t="s">
        <v>21</v>
      </c>
      <c r="F30" s="19" t="str">
        <f>Harmonogram!D12</f>
        <v>Miasto Ciechanów</v>
      </c>
    </row>
    <row r="31" spans="2:6">
      <c r="B31" s="14" t="s">
        <v>22</v>
      </c>
      <c r="C31" s="13" t="str">
        <f>C19</f>
        <v>-</v>
      </c>
      <c r="E31" s="14" t="s">
        <v>22</v>
      </c>
      <c r="F31" s="13" t="s">
        <v>40</v>
      </c>
    </row>
    <row r="32" spans="2:6">
      <c r="B32" s="20" t="s">
        <v>8</v>
      </c>
      <c r="C32" s="19" t="str">
        <f>C20</f>
        <v>Przygotowanie i przeprowadzenie inwestycji</v>
      </c>
      <c r="E32" s="20" t="s">
        <v>8</v>
      </c>
      <c r="F32" s="19" t="str">
        <f>F20</f>
        <v>Przygotowanie i przeprowadzenie inwestycji</v>
      </c>
    </row>
    <row r="33" spans="2:6">
      <c r="B33" s="15" t="s">
        <v>4</v>
      </c>
      <c r="C33" s="16" t="s">
        <v>76</v>
      </c>
      <c r="E33" s="15" t="s">
        <v>4</v>
      </c>
      <c r="F33" s="16" t="s">
        <v>44</v>
      </c>
    </row>
    <row r="34" spans="2:6" ht="28.5" customHeight="1">
      <c r="B34" s="21" t="str">
        <f>B22</f>
        <v>Efekt ekologiczny - redukcja zużycia energii [MWh/rok]</v>
      </c>
      <c r="C34" s="26" t="str">
        <f>Harmonogram!J11</f>
        <v>-</v>
      </c>
      <c r="E34" s="21" t="str">
        <f>B34</f>
        <v>Efekt ekologiczny - redukcja zużycia energii [MWh/rok]</v>
      </c>
      <c r="F34" s="26">
        <f>Harmonogram!J12</f>
        <v>554.53</v>
      </c>
    </row>
    <row r="35" spans="2:6">
      <c r="B35" s="14" t="str">
        <f>B23</f>
        <v>Efekt ekologiczny - redukcja emisji [Mg CO2/rok]</v>
      </c>
      <c r="C35" s="27">
        <f>Harmonogram!K11</f>
        <v>740.68</v>
      </c>
      <c r="E35" s="14" t="str">
        <f>B35</f>
        <v>Efekt ekologiczny - redukcja emisji [Mg CO2/rok]</v>
      </c>
      <c r="F35" s="27">
        <f>Harmonogram!K12</f>
        <v>450.28</v>
      </c>
    </row>
    <row r="36" spans="2:6">
      <c r="B36" s="14" t="str">
        <f>B24</f>
        <v>Efekt ekoloigczny - wzrost udziału OZE [MWh/rok]</v>
      </c>
      <c r="C36" s="27" t="s">
        <v>40</v>
      </c>
      <c r="E36" s="14" t="str">
        <f>B36</f>
        <v>Efekt ekoloigczny - wzrost udziału OZE [MWh/rok]</v>
      </c>
      <c r="F36" s="27" t="s">
        <v>40</v>
      </c>
    </row>
    <row r="37" spans="2:6">
      <c r="B37" s="18" t="s">
        <v>25</v>
      </c>
      <c r="C37" s="24">
        <f>Harmonogram!I11</f>
        <v>100000</v>
      </c>
      <c r="E37" s="18" t="s">
        <v>25</v>
      </c>
      <c r="F37" s="24">
        <f>Harmonogram!I13</f>
        <v>20000000</v>
      </c>
    </row>
    <row r="38" spans="2:6" ht="15.75" thickBot="1">
      <c r="B38" s="17" t="s">
        <v>37</v>
      </c>
      <c r="C38" s="25">
        <f>C37/C35</f>
        <v>135.01107090781446</v>
      </c>
      <c r="E38" s="17" t="s">
        <v>37</v>
      </c>
      <c r="F38" s="25">
        <f>F37/F35</f>
        <v>44416.807319889849</v>
      </c>
    </row>
    <row r="39" spans="2:6" ht="15.75" thickBot="1"/>
    <row r="40" spans="2:6" ht="15.75" thickBot="1">
      <c r="B40" s="23" t="s">
        <v>32</v>
      </c>
      <c r="C40" s="10"/>
      <c r="E40" s="23" t="s">
        <v>33</v>
      </c>
      <c r="F40" s="10"/>
    </row>
    <row r="41" spans="2:6" ht="41.25" customHeight="1">
      <c r="B41" s="11" t="s">
        <v>20</v>
      </c>
      <c r="C41" s="12" t="str">
        <f>Harmonogram!C13</f>
        <v>Kompleksowa termomodernizacja 
i modernizacja budynków będących 
w zarządzie Starostwa Powiatowego wraz z instalacją OZE</v>
      </c>
      <c r="E41" s="11" t="s">
        <v>20</v>
      </c>
      <c r="F41" s="12" t="str">
        <f>Harmonogram!C14</f>
        <v>Wymiana energochłonnego oświetlenia 
w obiektach użyteczności publicznej</v>
      </c>
    </row>
    <row r="42" spans="2:6" ht="25.5">
      <c r="B42" s="18" t="s">
        <v>21</v>
      </c>
      <c r="C42" s="19" t="str">
        <f>Harmonogram!D13</f>
        <v>Starostwo Powiatowe Powiatu Ciechanowskiego</v>
      </c>
      <c r="E42" s="18" t="s">
        <v>21</v>
      </c>
      <c r="F42" s="19" t="str">
        <f>Harmonogram!D14</f>
        <v>Miasto Ciechanów, jednostki organizacyjne, Starostwo Powiatowe w Ciechanowie</v>
      </c>
    </row>
    <row r="43" spans="2:6">
      <c r="B43" s="14" t="s">
        <v>22</v>
      </c>
      <c r="C43" s="13" t="str">
        <f>C31</f>
        <v>-</v>
      </c>
      <c r="E43" s="14" t="s">
        <v>22</v>
      </c>
      <c r="F43" s="13" t="str">
        <f>F19</f>
        <v>-</v>
      </c>
    </row>
    <row r="44" spans="2:6">
      <c r="B44" s="20" t="s">
        <v>8</v>
      </c>
      <c r="C44" s="19" t="str">
        <f>C32</f>
        <v>Przygotowanie i przeprowadzenie inwestycji</v>
      </c>
      <c r="E44" s="20" t="s">
        <v>8</v>
      </c>
      <c r="F44" s="19" t="str">
        <f>F20</f>
        <v>Przygotowanie i przeprowadzenie inwestycji</v>
      </c>
    </row>
    <row r="45" spans="2:6">
      <c r="B45" s="15" t="s">
        <v>4</v>
      </c>
      <c r="C45" s="16" t="str">
        <f>C33</f>
        <v>2016-2020</v>
      </c>
      <c r="E45" s="15" t="s">
        <v>4</v>
      </c>
      <c r="F45" s="16" t="s">
        <v>76</v>
      </c>
    </row>
    <row r="46" spans="2:6" ht="24.75" customHeight="1">
      <c r="B46" s="21" t="str">
        <f>B34</f>
        <v>Efekt ekologiczny - redukcja zużycia energii [MWh/rok]</v>
      </c>
      <c r="C46" s="26">
        <f>Harmonogram!J13</f>
        <v>720</v>
      </c>
      <c r="E46" s="21" t="str">
        <f>B46</f>
        <v>Efekt ekologiczny - redukcja zużycia energii [MWh/rok]</v>
      </c>
      <c r="F46" s="26">
        <f>Harmonogram!J14</f>
        <v>150</v>
      </c>
    </row>
    <row r="47" spans="2:6">
      <c r="B47" s="14" t="str">
        <f>B35</f>
        <v>Efekt ekologiczny - redukcja emisji [Mg CO2/rok]</v>
      </c>
      <c r="C47" s="27">
        <f>Harmonogram!K13</f>
        <v>502.2</v>
      </c>
      <c r="E47" s="14" t="str">
        <f>B47</f>
        <v>Efekt ekologiczny - redukcja emisji [Mg CO2/rok]</v>
      </c>
      <c r="F47" s="27">
        <f>Harmonogram!K14</f>
        <v>133.5</v>
      </c>
    </row>
    <row r="48" spans="2:6">
      <c r="B48" s="14" t="str">
        <f>B36</f>
        <v>Efekt ekoloigczny - wzrost udziału OZE [MWh/rok]</v>
      </c>
      <c r="C48" s="27" t="s">
        <v>40</v>
      </c>
      <c r="E48" s="14" t="str">
        <f>B48</f>
        <v>Efekt ekoloigczny - wzrost udziału OZE [MWh/rok]</v>
      </c>
      <c r="F48" s="27" t="s">
        <v>40</v>
      </c>
    </row>
    <row r="49" spans="2:6">
      <c r="B49" s="18" t="s">
        <v>25</v>
      </c>
      <c r="C49" s="24">
        <f>Harmonogram!I14</f>
        <v>100000</v>
      </c>
      <c r="E49" s="18" t="s">
        <v>25</v>
      </c>
      <c r="F49" s="24">
        <f>Harmonogram!I14</f>
        <v>100000</v>
      </c>
    </row>
    <row r="50" spans="2:6" ht="15.75" thickBot="1">
      <c r="B50" s="17" t="s">
        <v>37</v>
      </c>
      <c r="C50" s="25" t="s">
        <v>40</v>
      </c>
      <c r="E50" s="17" t="s">
        <v>37</v>
      </c>
      <c r="F50" s="25">
        <f>F49/F47</f>
        <v>749.06367041198507</v>
      </c>
    </row>
    <row r="51" spans="2:6" ht="15.75" thickBot="1">
      <c r="E51" s="29"/>
    </row>
    <row r="52" spans="2:6" ht="15.75" thickBot="1">
      <c r="B52" s="23" t="s">
        <v>34</v>
      </c>
      <c r="E52" s="28" t="s">
        <v>35</v>
      </c>
      <c r="F52" s="10"/>
    </row>
    <row r="53" spans="2:6" ht="43.5" customHeight="1">
      <c r="B53" s="11" t="s">
        <v>20</v>
      </c>
      <c r="C53" s="12" t="str">
        <f>Harmonogram!C15</f>
        <v>Termomodernizacja i modernizacja budynków użyteczności publicznej</v>
      </c>
      <c r="E53" s="11" t="s">
        <v>20</v>
      </c>
      <c r="F53" s="12" t="str">
        <f>Harmonogram!C16</f>
        <v>Budowa dwóch energooszczędnych budynków mieszkalnych na łącznie co najmniej 80 mieszkań wraz z możliwością zastosowania OZE</v>
      </c>
    </row>
    <row r="54" spans="2:6">
      <c r="B54" s="18" t="s">
        <v>21</v>
      </c>
      <c r="C54" s="19" t="str">
        <f>Harmonogram!D15</f>
        <v>Miasto Ciechanów</v>
      </c>
      <c r="E54" s="18" t="s">
        <v>21</v>
      </c>
      <c r="F54" s="19" t="str">
        <f>Harmonogram!D16</f>
        <v>Miasto Ciechanów</v>
      </c>
    </row>
    <row r="55" spans="2:6">
      <c r="B55" s="14" t="s">
        <v>22</v>
      </c>
      <c r="C55" s="13" t="str">
        <f>Harmonogram!E18</f>
        <v>-</v>
      </c>
      <c r="E55" s="14" t="s">
        <v>22</v>
      </c>
      <c r="F55" s="13" t="str">
        <f>C55</f>
        <v>-</v>
      </c>
    </row>
    <row r="56" spans="2:6">
      <c r="B56" s="20" t="s">
        <v>8</v>
      </c>
      <c r="C56" s="19" t="str">
        <f>Harmonogram!F18</f>
        <v>Przygotowanie i przeprowadzenie inwestycji</v>
      </c>
      <c r="E56" s="20" t="s">
        <v>8</v>
      </c>
      <c r="F56" s="19" t="str">
        <f>Harmonogram!F19</f>
        <v>Przygotowanie i przeprowadzenie inwestycji</v>
      </c>
    </row>
    <row r="57" spans="2:6">
      <c r="B57" s="15" t="s">
        <v>4</v>
      </c>
      <c r="C57" s="16" t="s">
        <v>76</v>
      </c>
      <c r="E57" s="15" t="s">
        <v>4</v>
      </c>
      <c r="F57" s="16" t="str">
        <f>C57</f>
        <v>2016-2020</v>
      </c>
    </row>
    <row r="58" spans="2:6" ht="33" customHeight="1">
      <c r="B58" s="21" t="str">
        <f>B46</f>
        <v>Efekt ekologiczny - redukcja zużycia energii [MWh/rok]</v>
      </c>
      <c r="C58" s="26">
        <f>Harmonogram!J18</f>
        <v>126.38</v>
      </c>
      <c r="E58" s="21" t="str">
        <f>B58</f>
        <v>Efekt ekologiczny - redukcja zużycia energii [MWh/rok]</v>
      </c>
      <c r="F58" s="26" t="str">
        <f>Harmonogram!J19</f>
        <v>-</v>
      </c>
    </row>
    <row r="59" spans="2:6">
      <c r="B59" s="14" t="str">
        <f>B47</f>
        <v>Efekt ekologiczny - redukcja emisji [Mg CO2/rok]</v>
      </c>
      <c r="C59" s="27">
        <f>Harmonogram!K15</f>
        <v>694.5</v>
      </c>
      <c r="E59" s="14" t="str">
        <f>B59</f>
        <v>Efekt ekologiczny - redukcja emisji [Mg CO2/rok]</v>
      </c>
      <c r="F59" s="27" t="str">
        <f>Harmonogram!J16</f>
        <v>-</v>
      </c>
    </row>
    <row r="60" spans="2:6">
      <c r="B60" s="14" t="str">
        <f>B48</f>
        <v>Efekt ekoloigczny - wzrost udziału OZE [MWh/rok]</v>
      </c>
      <c r="C60" s="27" t="s">
        <v>40</v>
      </c>
      <c r="E60" s="14" t="str">
        <f>B60</f>
        <v>Efekt ekoloigczny - wzrost udziału OZE [MWh/rok]</v>
      </c>
      <c r="F60" s="27" t="s">
        <v>40</v>
      </c>
    </row>
    <row r="61" spans="2:6">
      <c r="B61" s="18" t="s">
        <v>25</v>
      </c>
      <c r="C61" s="24">
        <f>Harmonogram!I15</f>
        <v>80000000</v>
      </c>
      <c r="E61" s="18" t="s">
        <v>25</v>
      </c>
      <c r="F61" s="24">
        <f>Harmonogram!I16</f>
        <v>7000000</v>
      </c>
    </row>
    <row r="62" spans="2:6" ht="15.75" thickBot="1">
      <c r="B62" s="17" t="s">
        <v>37</v>
      </c>
      <c r="C62" s="25" t="s">
        <v>40</v>
      </c>
      <c r="E62" s="17" t="s">
        <v>37</v>
      </c>
      <c r="F62" s="35" t="s">
        <v>40</v>
      </c>
    </row>
    <row r="63" spans="2:6" ht="15.75" thickBot="1"/>
    <row r="64" spans="2:6" ht="15.75" thickBot="1">
      <c r="B64" s="23" t="s">
        <v>36</v>
      </c>
      <c r="C64" s="10"/>
      <c r="E64" s="23" t="s">
        <v>41</v>
      </c>
      <c r="F64" s="10"/>
    </row>
    <row r="65" spans="2:6" ht="37.5" customHeight="1">
      <c r="B65" s="11" t="s">
        <v>20</v>
      </c>
      <c r="C65" s="12" t="str">
        <f>Harmonogram!C17</f>
        <v>Montaż odnawialnych źródeł energii na/w budynkach użyteczności publicznej</v>
      </c>
      <c r="E65" s="11" t="s">
        <v>20</v>
      </c>
      <c r="F65" s="12" t="str">
        <f>Harmonogram!C18</f>
        <v xml:space="preserve">Kompleksowe zarządzanie energią w budynkach publicznych zarządzanych przez Urząd Miasta, w tym audyty energetyczne
</v>
      </c>
    </row>
    <row r="66" spans="2:6">
      <c r="B66" s="18" t="s">
        <v>21</v>
      </c>
      <c r="C66" s="19" t="str">
        <f>Harmonogram!D17</f>
        <v>Miasto Ciechanów</v>
      </c>
      <c r="E66" s="18" t="s">
        <v>21</v>
      </c>
      <c r="F66" s="19" t="str">
        <f>Harmonogram!D18</f>
        <v>Miasto Ciechanów</v>
      </c>
    </row>
    <row r="67" spans="2:6">
      <c r="B67" s="14" t="s">
        <v>22</v>
      </c>
      <c r="C67" s="13" t="str">
        <f>Harmonogram!E21</f>
        <v>-</v>
      </c>
      <c r="E67" s="14" t="s">
        <v>22</v>
      </c>
      <c r="F67" s="13" t="str">
        <f>Harmonogram!E22</f>
        <v>-</v>
      </c>
    </row>
    <row r="68" spans="2:6">
      <c r="B68" s="20" t="s">
        <v>8</v>
      </c>
      <c r="C68" s="19" t="str">
        <f>Działania!F56</f>
        <v>Przygotowanie i przeprowadzenie inwestycji</v>
      </c>
      <c r="E68" s="20" t="s">
        <v>8</v>
      </c>
      <c r="F68" s="19" t="str">
        <f>F56</f>
        <v>Przygotowanie i przeprowadzenie inwestycji</v>
      </c>
    </row>
    <row r="69" spans="2:6">
      <c r="B69" s="15" t="s">
        <v>4</v>
      </c>
      <c r="C69" s="16" t="str">
        <f>C81</f>
        <v>2016-2018</v>
      </c>
      <c r="E69" s="15" t="s">
        <v>4</v>
      </c>
      <c r="F69" s="16" t="str">
        <f>F81</f>
        <v>2016-2020</v>
      </c>
    </row>
    <row r="70" spans="2:6" ht="24.75" customHeight="1">
      <c r="B70" s="21" t="str">
        <f>B58</f>
        <v>Efekt ekologiczny - redukcja zużycia energii [MWh/rok]</v>
      </c>
      <c r="C70" s="26" t="str">
        <f>Harmonogram!J17</f>
        <v>-</v>
      </c>
      <c r="E70" s="21" t="str">
        <f>B70</f>
        <v>Efekt ekologiczny - redukcja zużycia energii [MWh/rok]</v>
      </c>
      <c r="F70" s="26">
        <f>Harmonogram!J18</f>
        <v>126.38</v>
      </c>
    </row>
    <row r="71" spans="2:6">
      <c r="B71" s="14" t="str">
        <f>B59</f>
        <v>Efekt ekologiczny - redukcja emisji [Mg CO2/rok]</v>
      </c>
      <c r="C71" s="27">
        <f>Harmonogram!K17</f>
        <v>97.44</v>
      </c>
      <c r="E71" s="14" t="str">
        <f>B71</f>
        <v>Efekt ekologiczny - redukcja emisji [Mg CO2/rok]</v>
      </c>
      <c r="F71" s="27">
        <f>Harmonogram!K18</f>
        <v>245.25</v>
      </c>
    </row>
    <row r="72" spans="2:6">
      <c r="B72" s="14" t="str">
        <f>B60</f>
        <v>Efekt ekoloigczny - wzrost udziału OZE [MWh/rok]</v>
      </c>
      <c r="C72" s="27">
        <f>Harmonogram!L17</f>
        <v>120</v>
      </c>
      <c r="E72" s="14" t="str">
        <f>B72</f>
        <v>Efekt ekoloigczny - wzrost udziału OZE [MWh/rok]</v>
      </c>
      <c r="F72" s="27" t="s">
        <v>40</v>
      </c>
    </row>
    <row r="73" spans="2:6">
      <c r="B73" s="18" t="s">
        <v>25</v>
      </c>
      <c r="C73" s="24">
        <f>Harmonogram!I17</f>
        <v>840000</v>
      </c>
      <c r="E73" s="18" t="s">
        <v>25</v>
      </c>
      <c r="F73" s="24">
        <f>Harmonogram!I18</f>
        <v>500000</v>
      </c>
    </row>
    <row r="74" spans="2:6" ht="15.75" thickBot="1">
      <c r="B74" s="17" t="s">
        <v>37</v>
      </c>
      <c r="C74" s="25">
        <f>C73/C71</f>
        <v>8620.6896551724149</v>
      </c>
      <c r="E74" s="17" t="s">
        <v>37</v>
      </c>
      <c r="F74" s="25">
        <f>F73/F71</f>
        <v>2038.7359836901121</v>
      </c>
    </row>
    <row r="75" spans="2:6" ht="15.75" thickBot="1"/>
    <row r="76" spans="2:6" ht="15.75" thickBot="1">
      <c r="B76" s="23" t="s">
        <v>42</v>
      </c>
      <c r="C76" s="10"/>
      <c r="E76" s="23" t="s">
        <v>43</v>
      </c>
      <c r="F76" s="10"/>
    </row>
    <row r="77" spans="2:6" ht="42.75" customHeight="1">
      <c r="B77" s="11" t="s">
        <v>20</v>
      </c>
      <c r="C77" s="12" t="str">
        <f>Harmonogram!C19</f>
        <v xml:space="preserve">Zmniejszenie negatywnego wpływu transportu publicznego na środowisko naturalne i poprawa jakości transportu poprzez zakup nowych autobusów </v>
      </c>
      <c r="E77" s="11" t="s">
        <v>20</v>
      </c>
      <c r="F77" s="12" t="str">
        <f>Harmonogram!C20</f>
        <v>Budowa i rozbudowa ścieżek rowerowych</v>
      </c>
    </row>
    <row r="78" spans="2:6">
      <c r="B78" s="18" t="s">
        <v>21</v>
      </c>
      <c r="C78" s="19" t="str">
        <f>Harmonogram!D19</f>
        <v>Miasto Ciechanów, Zakład Komunikacji Miejskiej</v>
      </c>
      <c r="E78" s="18" t="s">
        <v>21</v>
      </c>
      <c r="F78" s="19" t="str">
        <f>Działania!F66</f>
        <v>Miasto Ciechanów</v>
      </c>
    </row>
    <row r="79" spans="2:6">
      <c r="B79" s="14" t="s">
        <v>22</v>
      </c>
      <c r="C79" s="13" t="str">
        <f>Harmonogram!E23</f>
        <v>-</v>
      </c>
      <c r="E79" s="14" t="s">
        <v>22</v>
      </c>
      <c r="F79" s="13" t="str">
        <f>Harmonogram!E24</f>
        <v>-</v>
      </c>
    </row>
    <row r="80" spans="2:6">
      <c r="B80" s="20" t="s">
        <v>8</v>
      </c>
      <c r="C80" s="19" t="str">
        <f>F68</f>
        <v>Przygotowanie i przeprowadzenie inwestycji</v>
      </c>
      <c r="E80" s="20" t="s">
        <v>8</v>
      </c>
      <c r="F80" s="19" t="str">
        <f>F68</f>
        <v>Przygotowanie i przeprowadzenie inwestycji</v>
      </c>
    </row>
    <row r="81" spans="2:6">
      <c r="B81" s="15" t="s">
        <v>4</v>
      </c>
      <c r="C81" s="16" t="s">
        <v>77</v>
      </c>
      <c r="E81" s="15" t="s">
        <v>4</v>
      </c>
      <c r="F81" s="16" t="s">
        <v>76</v>
      </c>
    </row>
    <row r="82" spans="2:6" ht="26.25" customHeight="1">
      <c r="B82" s="21" t="str">
        <f>B70</f>
        <v>Efekt ekologiczny - redukcja zużycia energii [MWh/rok]</v>
      </c>
      <c r="C82" s="26" t="str">
        <f>Harmonogram!J19</f>
        <v>-</v>
      </c>
      <c r="E82" s="21" t="str">
        <f>B82</f>
        <v>Efekt ekologiczny - redukcja zużycia energii [MWh/rok]</v>
      </c>
      <c r="F82" s="26" t="str">
        <f>Harmonogram!J20</f>
        <v>-</v>
      </c>
    </row>
    <row r="83" spans="2:6">
      <c r="B83" s="14" t="str">
        <f>B71</f>
        <v>Efekt ekologiczny - redukcja emisji [Mg CO2/rok]</v>
      </c>
      <c r="C83" s="27">
        <f>Harmonogram!K19</f>
        <v>572.96</v>
      </c>
      <c r="E83" s="14" t="str">
        <f>B83</f>
        <v>Efekt ekologiczny - redukcja emisji [Mg CO2/rok]</v>
      </c>
      <c r="F83" s="27">
        <f>Harmonogram!K20</f>
        <v>572.96</v>
      </c>
    </row>
    <row r="84" spans="2:6">
      <c r="B84" s="14" t="str">
        <f>B72</f>
        <v>Efekt ekoloigczny - wzrost udziału OZE [MWh/rok]</v>
      </c>
      <c r="C84" s="27" t="s">
        <v>40</v>
      </c>
      <c r="E84" s="14" t="str">
        <f>B84</f>
        <v>Efekt ekoloigczny - wzrost udziału OZE [MWh/rok]</v>
      </c>
      <c r="F84" s="27" t="s">
        <v>40</v>
      </c>
    </row>
    <row r="85" spans="2:6">
      <c r="B85" s="18" t="s">
        <v>25</v>
      </c>
      <c r="C85" s="24">
        <f>Harmonogram!I19</f>
        <v>19500000</v>
      </c>
      <c r="E85" s="18" t="s">
        <v>25</v>
      </c>
      <c r="F85" s="24">
        <f>Harmonogram!I20</f>
        <v>17700000</v>
      </c>
    </row>
    <row r="86" spans="2:6" ht="15.75" thickBot="1">
      <c r="B86" s="17" t="s">
        <v>37</v>
      </c>
      <c r="C86" s="25">
        <f>C85/C83</f>
        <v>34033.789444289301</v>
      </c>
      <c r="E86" s="17" t="s">
        <v>37</v>
      </c>
      <c r="F86" s="25">
        <f>F85/F83</f>
        <v>30892.208880201058</v>
      </c>
    </row>
    <row r="87" spans="2:6" ht="15.75" thickBot="1"/>
    <row r="88" spans="2:6" ht="15.75" thickBot="1">
      <c r="B88" s="23" t="s">
        <v>46</v>
      </c>
      <c r="C88" s="10"/>
      <c r="E88" s="23" t="s">
        <v>45</v>
      </c>
      <c r="F88" s="10"/>
    </row>
    <row r="89" spans="2:6">
      <c r="B89" s="11" t="s">
        <v>20</v>
      </c>
      <c r="C89" s="12" t="str">
        <f>Harmonogram!C21</f>
        <v>Systemy Parkuj i Jedź i centra przesiadkowe</v>
      </c>
      <c r="E89" s="11" t="s">
        <v>20</v>
      </c>
      <c r="F89" s="12" t="str">
        <f>Harmonogram!C22</f>
        <v>Promocja komunikacji publicznej</v>
      </c>
    </row>
    <row r="90" spans="2:6">
      <c r="B90" s="18" t="s">
        <v>21</v>
      </c>
      <c r="C90" s="19" t="str">
        <f>Harmonogram!D21</f>
        <v>Miasto Ciechanów</v>
      </c>
      <c r="E90" s="18" t="s">
        <v>21</v>
      </c>
      <c r="F90" s="19" t="str">
        <f>Harmonogram!D22</f>
        <v>Miasto Ciechanów</v>
      </c>
    </row>
    <row r="91" spans="2:6">
      <c r="B91" s="14" t="s">
        <v>22</v>
      </c>
      <c r="C91" s="13" t="str">
        <f>F79</f>
        <v>-</v>
      </c>
      <c r="E91" s="14" t="s">
        <v>22</v>
      </c>
      <c r="F91" s="13" t="str">
        <f>C91</f>
        <v>-</v>
      </c>
    </row>
    <row r="92" spans="2:6">
      <c r="B92" s="20" t="s">
        <v>8</v>
      </c>
      <c r="C92" s="19" t="str">
        <f>C80</f>
        <v>Przygotowanie i przeprowadzenie inwestycji</v>
      </c>
      <c r="E92" s="20" t="s">
        <v>8</v>
      </c>
      <c r="F92" s="19" t="str">
        <f>F80</f>
        <v>Przygotowanie i przeprowadzenie inwestycji</v>
      </c>
    </row>
    <row r="93" spans="2:6">
      <c r="B93" s="15" t="s">
        <v>4</v>
      </c>
      <c r="C93" s="16" t="s">
        <v>76</v>
      </c>
      <c r="E93" s="15" t="s">
        <v>4</v>
      </c>
      <c r="F93" s="16" t="s">
        <v>76</v>
      </c>
    </row>
    <row r="94" spans="2:6" ht="24.75" customHeight="1">
      <c r="B94" s="21" t="str">
        <f>B82</f>
        <v>Efekt ekologiczny - redukcja zużycia energii [MWh/rok]</v>
      </c>
      <c r="C94" s="26" t="str">
        <f>Harmonogram!J21</f>
        <v>-</v>
      </c>
      <c r="E94" s="21" t="str">
        <f>B94</f>
        <v>Efekt ekologiczny - redukcja zużycia energii [MWh/rok]</v>
      </c>
      <c r="F94" s="26" t="str">
        <f>Harmonogram!J22</f>
        <v>-</v>
      </c>
    </row>
    <row r="95" spans="2:6">
      <c r="B95" s="14" t="str">
        <f>B83</f>
        <v>Efekt ekologiczny - redukcja emisji [Mg CO2/rok]</v>
      </c>
      <c r="C95" s="27">
        <f>Harmonogram!K21</f>
        <v>572.96</v>
      </c>
      <c r="E95" s="14" t="str">
        <f>B95</f>
        <v>Efekt ekologiczny - redukcja emisji [Mg CO2/rok]</v>
      </c>
      <c r="F95" s="27">
        <f>Harmonogram!K22</f>
        <v>286.48</v>
      </c>
    </row>
    <row r="96" spans="2:6">
      <c r="B96" s="14" t="str">
        <f>B84</f>
        <v>Efekt ekoloigczny - wzrost udziału OZE [MWh/rok]</v>
      </c>
      <c r="C96" s="27" t="s">
        <v>40</v>
      </c>
      <c r="E96" s="14" t="str">
        <f>B96</f>
        <v>Efekt ekoloigczny - wzrost udziału OZE [MWh/rok]</v>
      </c>
      <c r="F96" s="27" t="s">
        <v>40</v>
      </c>
    </row>
    <row r="97" spans="2:6">
      <c r="B97" s="18" t="s">
        <v>25</v>
      </c>
      <c r="C97" s="24">
        <f>Harmonogram!I21</f>
        <v>25000000</v>
      </c>
      <c r="E97" s="18" t="s">
        <v>25</v>
      </c>
      <c r="F97" s="24">
        <f>Harmonogram!I22</f>
        <v>4000000</v>
      </c>
    </row>
    <row r="98" spans="2:6" ht="15.75" thickBot="1">
      <c r="B98" s="17" t="s">
        <v>37</v>
      </c>
      <c r="C98" s="25">
        <f>C97/C95</f>
        <v>43633.06339011449</v>
      </c>
      <c r="E98" s="17" t="s">
        <v>37</v>
      </c>
      <c r="F98" s="25">
        <f>F97/F95</f>
        <v>13962.580284836637</v>
      </c>
    </row>
    <row r="99" spans="2:6" ht="15.75" thickBot="1"/>
    <row r="100" spans="2:6" ht="15.75" thickBot="1">
      <c r="B100" s="23" t="s">
        <v>67</v>
      </c>
      <c r="C100" s="10"/>
      <c r="E100" s="23" t="s">
        <v>68</v>
      </c>
      <c r="F100" s="10"/>
    </row>
    <row r="101" spans="2:6" ht="25.5">
      <c r="B101" s="11" t="s">
        <v>20</v>
      </c>
      <c r="C101" s="12" t="str">
        <f>Harmonogram!C23</f>
        <v>Szkolenia z zakresu Ecodrivingu</v>
      </c>
      <c r="E101" s="11" t="s">
        <v>20</v>
      </c>
      <c r="F101" s="12" t="str">
        <f>Harmonogram!C24</f>
        <v>Rozwój rozproszonych źródeł energii - małe instalacje fotowoltaiczne</v>
      </c>
    </row>
    <row r="102" spans="2:6">
      <c r="B102" s="18" t="s">
        <v>21</v>
      </c>
      <c r="C102" s="19" t="str">
        <f>Harmonogram!D23</f>
        <v>Mieszkańcy, Urząd Miasta</v>
      </c>
      <c r="E102" s="18" t="s">
        <v>21</v>
      </c>
      <c r="F102" s="19" t="str">
        <f>Harmonogram!D24</f>
        <v>Przedsiębiorcy</v>
      </c>
    </row>
    <row r="103" spans="2:6">
      <c r="B103" s="14" t="s">
        <v>22</v>
      </c>
      <c r="C103" s="13" t="str">
        <f>C91</f>
        <v>-</v>
      </c>
      <c r="E103" s="14" t="s">
        <v>22</v>
      </c>
      <c r="F103" s="13" t="str">
        <f>C103</f>
        <v>-</v>
      </c>
    </row>
    <row r="104" spans="2:6">
      <c r="B104" s="20" t="s">
        <v>8</v>
      </c>
      <c r="C104" s="19" t="str">
        <f>Harmonogram!F23</f>
        <v>Wsparcie procesu inwestycyjnego</v>
      </c>
      <c r="E104" s="20" t="s">
        <v>8</v>
      </c>
      <c r="F104" s="19" t="str">
        <f>C104</f>
        <v>Wsparcie procesu inwestycyjnego</v>
      </c>
    </row>
    <row r="105" spans="2:6">
      <c r="B105" s="15" t="s">
        <v>4</v>
      </c>
      <c r="C105" s="16" t="str">
        <f>F93</f>
        <v>2016-2020</v>
      </c>
      <c r="E105" s="15" t="s">
        <v>4</v>
      </c>
      <c r="F105" s="16" t="str">
        <f>C105</f>
        <v>2016-2020</v>
      </c>
    </row>
    <row r="106" spans="2:6" ht="24.75" customHeight="1">
      <c r="B106" s="21" t="str">
        <f>B94</f>
        <v>Efekt ekologiczny - redukcja zużycia energii [MWh/rok]</v>
      </c>
      <c r="C106" s="26" t="str">
        <f>Harmonogram!J23</f>
        <v>-</v>
      </c>
      <c r="E106" s="21" t="str">
        <f>B106</f>
        <v>Efekt ekologiczny - redukcja zużycia energii [MWh/rok]</v>
      </c>
      <c r="F106" s="26" t="str">
        <f>Harmonogram!J24</f>
        <v>-</v>
      </c>
    </row>
    <row r="107" spans="2:6">
      <c r="B107" s="14" t="str">
        <f>B95</f>
        <v>Efekt ekologiczny - redukcja emisji [Mg CO2/rok]</v>
      </c>
      <c r="C107" s="27">
        <f>Harmonogram!K23</f>
        <v>558.83000000000004</v>
      </c>
      <c r="E107" s="14" t="str">
        <f>B107</f>
        <v>Efekt ekologiczny - redukcja emisji [Mg CO2/rok]</v>
      </c>
      <c r="F107" s="27">
        <f>Harmonogram!K24</f>
        <v>1780</v>
      </c>
    </row>
    <row r="108" spans="2:6">
      <c r="B108" s="14" t="str">
        <f>B96</f>
        <v>Efekt ekoloigczny - wzrost udziału OZE [MWh/rok]</v>
      </c>
      <c r="C108" s="27" t="s">
        <v>40</v>
      </c>
      <c r="E108" s="14" t="str">
        <f>B108</f>
        <v>Efekt ekoloigczny - wzrost udziału OZE [MWh/rok]</v>
      </c>
      <c r="F108" s="27">
        <f>Harmonogram!L24</f>
        <v>1624</v>
      </c>
    </row>
    <row r="109" spans="2:6">
      <c r="B109" s="18" t="s">
        <v>25</v>
      </c>
      <c r="C109" s="24">
        <f>Harmonogram!I23</f>
        <v>100000</v>
      </c>
      <c r="E109" s="18" t="s">
        <v>25</v>
      </c>
      <c r="F109" s="24">
        <f>Harmonogram!I24</f>
        <v>14000000</v>
      </c>
    </row>
    <row r="110" spans="2:6" ht="15.75" thickBot="1">
      <c r="B110" s="17" t="s">
        <v>37</v>
      </c>
      <c r="C110" s="25">
        <f>C109/C107</f>
        <v>178.9452964228835</v>
      </c>
      <c r="E110" s="17" t="s">
        <v>37</v>
      </c>
      <c r="F110" s="25">
        <f>F109/F107</f>
        <v>7865.1685393258431</v>
      </c>
    </row>
    <row r="111" spans="2:6" ht="15.75" thickBot="1"/>
    <row r="112" spans="2:6" ht="15.75" thickBot="1">
      <c r="B112" s="23" t="s">
        <v>69</v>
      </c>
      <c r="C112" s="10"/>
      <c r="E112" s="23" t="s">
        <v>70</v>
      </c>
      <c r="F112" s="10"/>
    </row>
    <row r="113" spans="2:6" ht="25.5">
      <c r="B113" s="11" t="s">
        <v>20</v>
      </c>
      <c r="C113" s="12" t="str">
        <f>Harmonogram!C25</f>
        <v>Budowa przyłączy gazu do domów jednorodzinnych</v>
      </c>
      <c r="E113" s="11" t="s">
        <v>20</v>
      </c>
      <c r="F113" s="12" t="str">
        <f>Harmonogram!C26</f>
        <v>Rozwój i modernizacja Przedsiębiorstwa Energetyki Cieplnej w Ciechanowie</v>
      </c>
    </row>
    <row r="114" spans="2:6">
      <c r="B114" s="18" t="s">
        <v>21</v>
      </c>
      <c r="C114" s="19" t="str">
        <f>Harmonogram!D25</f>
        <v>PGNiG S.A.</v>
      </c>
      <c r="E114" s="18" t="s">
        <v>21</v>
      </c>
      <c r="F114" s="19" t="str">
        <f>Harmonogram!D26</f>
        <v>PEC w Ciechanowie</v>
      </c>
    </row>
    <row r="115" spans="2:6">
      <c r="B115" s="14" t="s">
        <v>22</v>
      </c>
      <c r="C115" s="13" t="str">
        <f>C103</f>
        <v>-</v>
      </c>
      <c r="E115" s="14" t="s">
        <v>22</v>
      </c>
      <c r="F115" s="13" t="str">
        <f>C115</f>
        <v>-</v>
      </c>
    </row>
    <row r="116" spans="2:6">
      <c r="B116" s="20" t="s">
        <v>8</v>
      </c>
      <c r="C116" s="19" t="str">
        <f>C104</f>
        <v>Wsparcie procesu inwestycyjnego</v>
      </c>
      <c r="E116" s="20" t="s">
        <v>8</v>
      </c>
      <c r="F116" s="19" t="str">
        <f>C116</f>
        <v>Wsparcie procesu inwestycyjnego</v>
      </c>
    </row>
    <row r="117" spans="2:6">
      <c r="B117" s="15" t="s">
        <v>4</v>
      </c>
      <c r="C117" s="16" t="str">
        <f>C105</f>
        <v>2016-2020</v>
      </c>
      <c r="E117" s="15" t="s">
        <v>4</v>
      </c>
      <c r="F117" s="16" t="str">
        <f>C117</f>
        <v>2016-2020</v>
      </c>
    </row>
    <row r="118" spans="2:6" ht="24" customHeight="1">
      <c r="B118" s="21" t="str">
        <f>B106</f>
        <v>Efekt ekologiczny - redukcja zużycia energii [MWh/rok]</v>
      </c>
      <c r="C118" s="26">
        <f>Harmonogram!J25</f>
        <v>1774.11</v>
      </c>
      <c r="E118" s="21" t="str">
        <f>B118</f>
        <v>Efekt ekologiczny - redukcja zużycia energii [MWh/rok]</v>
      </c>
      <c r="F118" s="26" t="str">
        <f>Harmonogram!J26</f>
        <v>-</v>
      </c>
    </row>
    <row r="119" spans="2:6">
      <c r="B119" s="14" t="str">
        <f>B107</f>
        <v>Efekt ekologiczny - redukcja emisji [Mg CO2/rok]</v>
      </c>
      <c r="C119" s="27">
        <f>Harmonogram!K25</f>
        <v>625.9</v>
      </c>
      <c r="E119" s="14" t="str">
        <f>B119</f>
        <v>Efekt ekologiczny - redukcja emisji [Mg CO2/rok]</v>
      </c>
      <c r="F119" s="27" t="str">
        <f>Harmonogram!K26</f>
        <v>-</v>
      </c>
    </row>
    <row r="120" spans="2:6">
      <c r="B120" s="14" t="str">
        <f>B108</f>
        <v>Efekt ekoloigczny - wzrost udziału OZE [MWh/rok]</v>
      </c>
      <c r="C120" s="27" t="s">
        <v>40</v>
      </c>
      <c r="E120" s="14" t="str">
        <f>B120</f>
        <v>Efekt ekoloigczny - wzrost udziału OZE [MWh/rok]</v>
      </c>
      <c r="F120" s="27" t="s">
        <v>40</v>
      </c>
    </row>
    <row r="121" spans="2:6">
      <c r="B121" s="18" t="s">
        <v>25</v>
      </c>
      <c r="C121" s="24">
        <f>Harmonogram!I25</f>
        <v>6000000</v>
      </c>
      <c r="E121" s="18" t="s">
        <v>25</v>
      </c>
      <c r="F121" s="24">
        <f>Harmonogram!I26</f>
        <v>60000000</v>
      </c>
    </row>
    <row r="122" spans="2:6" ht="15.75" thickBot="1">
      <c r="B122" s="17" t="s">
        <v>37</v>
      </c>
      <c r="C122" s="25">
        <f>C121/C119</f>
        <v>9586.1958779357719</v>
      </c>
      <c r="E122" s="17" t="s">
        <v>37</v>
      </c>
      <c r="F122" s="25" t="s">
        <v>40</v>
      </c>
    </row>
    <row r="125" spans="2:6" ht="15.75" thickBot="1"/>
    <row r="126" spans="2:6" ht="15.75" thickBot="1">
      <c r="B126" s="23" t="s">
        <v>71</v>
      </c>
      <c r="C126" s="10"/>
      <c r="E126" s="23" t="s">
        <v>72</v>
      </c>
    </row>
    <row r="127" spans="2:6" ht="25.5">
      <c r="B127" s="11" t="s">
        <v>20</v>
      </c>
      <c r="C127" s="12" t="str">
        <f>Harmonogram!C27</f>
        <v>Rozwój rozproszonych źródeł energii - mikro instalacje fotowoltaiczne</v>
      </c>
      <c r="E127" s="11" t="s">
        <v>20</v>
      </c>
      <c r="F127" s="12" t="str">
        <f>Harmonogram!C28</f>
        <v>Rozwój rozproszonych źródeł energii - kolektory słoneczne</v>
      </c>
    </row>
    <row r="128" spans="2:6" ht="17.25" customHeight="1">
      <c r="B128" s="18" t="s">
        <v>21</v>
      </c>
      <c r="C128" s="19" t="str">
        <f>Harmonogram!D27</f>
        <v>Mieszkańcy</v>
      </c>
      <c r="E128" s="18" t="s">
        <v>21</v>
      </c>
      <c r="F128" s="19" t="str">
        <f>Harmonogram!D28</f>
        <v>Mieszkańcy</v>
      </c>
    </row>
    <row r="129" spans="2:6">
      <c r="B129" s="14" t="s">
        <v>22</v>
      </c>
      <c r="C129" s="13" t="str">
        <f>C115</f>
        <v>-</v>
      </c>
      <c r="E129" s="14" t="s">
        <v>22</v>
      </c>
      <c r="F129" s="13" t="str">
        <f>C129</f>
        <v>-</v>
      </c>
    </row>
    <row r="130" spans="2:6">
      <c r="B130" s="20" t="s">
        <v>8</v>
      </c>
      <c r="C130" s="19" t="str">
        <f>C116</f>
        <v>Wsparcie procesu inwestycyjnego</v>
      </c>
      <c r="E130" s="20" t="s">
        <v>8</v>
      </c>
      <c r="F130" s="19" t="str">
        <f>C130</f>
        <v>Wsparcie procesu inwestycyjnego</v>
      </c>
    </row>
    <row r="131" spans="2:6">
      <c r="B131" s="15" t="s">
        <v>4</v>
      </c>
      <c r="C131" s="16" t="str">
        <f>C117</f>
        <v>2016-2020</v>
      </c>
      <c r="E131" s="15" t="s">
        <v>4</v>
      </c>
      <c r="F131" s="16" t="str">
        <f>C131</f>
        <v>2016-2020</v>
      </c>
    </row>
    <row r="132" spans="2:6" ht="27" customHeight="1">
      <c r="B132" s="21" t="str">
        <f>B118</f>
        <v>Efekt ekologiczny - redukcja zużycia energii [MWh/rok]</v>
      </c>
      <c r="C132" s="26" t="str">
        <f>Harmonogram!J27</f>
        <v>-</v>
      </c>
      <c r="E132" s="21" t="str">
        <f>B132</f>
        <v>Efekt ekologiczny - redukcja zużycia energii [MWh/rok]</v>
      </c>
      <c r="F132" s="26" t="str">
        <f>Harmonogram!J28</f>
        <v>-</v>
      </c>
    </row>
    <row r="133" spans="2:6">
      <c r="B133" s="14" t="str">
        <f>B119</f>
        <v>Efekt ekologiczny - redukcja emisji [Mg CO2/rok]</v>
      </c>
      <c r="C133" s="27">
        <f>Harmonogram!K27</f>
        <v>649.6</v>
      </c>
      <c r="E133" s="14" t="str">
        <f>B133</f>
        <v>Efekt ekologiczny - redukcja emisji [Mg CO2/rok]</v>
      </c>
      <c r="F133" s="27">
        <f>Harmonogram!K28</f>
        <v>421.09</v>
      </c>
    </row>
    <row r="134" spans="2:6">
      <c r="B134" s="14" t="str">
        <f>B120</f>
        <v>Efekt ekoloigczny - wzrost udziału OZE [MWh/rok]</v>
      </c>
      <c r="C134" s="27">
        <f>Harmonogram!L27</f>
        <v>800</v>
      </c>
      <c r="E134" s="14" t="str">
        <f>B134</f>
        <v>Efekt ekoloigczny - wzrost udziału OZE [MWh/rok]</v>
      </c>
      <c r="F134" s="27">
        <f>Harmonogram!L28</f>
        <v>1193.58</v>
      </c>
    </row>
    <row r="135" spans="2:6">
      <c r="B135" s="18" t="s">
        <v>25</v>
      </c>
      <c r="C135" s="24">
        <f>Harmonogram!I27</f>
        <v>6400000</v>
      </c>
      <c r="E135" s="18" t="s">
        <v>25</v>
      </c>
      <c r="F135" s="24">
        <f>Harmonogram!I28</f>
        <v>3500000</v>
      </c>
    </row>
    <row r="136" spans="2:6" ht="15.75" thickBot="1">
      <c r="B136" s="17" t="s">
        <v>37</v>
      </c>
      <c r="C136" s="25">
        <f>C135/C133</f>
        <v>9852.2167487684728</v>
      </c>
      <c r="E136" s="17" t="s">
        <v>37</v>
      </c>
      <c r="F136" s="25">
        <f>F135/F133</f>
        <v>8311.7623310931158</v>
      </c>
    </row>
    <row r="137" spans="2:6" ht="15.75" thickBot="1"/>
    <row r="138" spans="2:6" ht="15.75" thickBot="1">
      <c r="B138" s="23" t="s">
        <v>73</v>
      </c>
      <c r="C138" s="10"/>
      <c r="E138" s="23" t="s">
        <v>74</v>
      </c>
      <c r="F138" s="10"/>
    </row>
    <row r="139" spans="2:6" ht="25.5">
      <c r="B139" s="11" t="s">
        <v>20</v>
      </c>
      <c r="C139" s="12" t="str">
        <f>Harmonogram!C29</f>
        <v>Instalacje pomp ciepła</v>
      </c>
      <c r="E139" s="11" t="s">
        <v>20</v>
      </c>
      <c r="F139" s="12" t="str">
        <f>Harmonogram!C30</f>
        <v>Termomodernizacja budynków mieszkalnych wraz z audytami energetycznymi</v>
      </c>
    </row>
    <row r="140" spans="2:6" ht="25.5">
      <c r="B140" s="18" t="s">
        <v>21</v>
      </c>
      <c r="C140" s="19" t="str">
        <f>C128</f>
        <v>Mieszkańcy</v>
      </c>
      <c r="E140" s="18" t="s">
        <v>21</v>
      </c>
      <c r="F140" s="19" t="str">
        <f>Harmonogram!D30</f>
        <v>Mieszkańcy, zarządcy wspólnot mieszkaniowych 
i spółdzielni</v>
      </c>
    </row>
    <row r="141" spans="2:6">
      <c r="B141" s="14" t="s">
        <v>22</v>
      </c>
      <c r="C141" s="13" t="str">
        <f>C129</f>
        <v>-</v>
      </c>
      <c r="E141" s="14" t="s">
        <v>22</v>
      </c>
      <c r="F141" s="13" t="str">
        <f>C141</f>
        <v>-</v>
      </c>
    </row>
    <row r="142" spans="2:6">
      <c r="B142" s="20" t="s">
        <v>8</v>
      </c>
      <c r="C142" s="19" t="str">
        <f>C130</f>
        <v>Wsparcie procesu inwestycyjnego</v>
      </c>
      <c r="E142" s="20" t="s">
        <v>8</v>
      </c>
      <c r="F142" s="19" t="str">
        <f>C142</f>
        <v>Wsparcie procesu inwestycyjnego</v>
      </c>
    </row>
    <row r="143" spans="2:6">
      <c r="B143" s="15" t="s">
        <v>4</v>
      </c>
      <c r="C143" s="16" t="str">
        <f>C131</f>
        <v>2016-2020</v>
      </c>
      <c r="E143" s="15" t="s">
        <v>4</v>
      </c>
      <c r="F143" s="16" t="str">
        <f>C143</f>
        <v>2016-2020</v>
      </c>
    </row>
    <row r="144" spans="2:6" ht="24.75" customHeight="1">
      <c r="B144" s="21" t="str">
        <f>B132</f>
        <v>Efekt ekologiczny - redukcja zużycia energii [MWh/rok]</v>
      </c>
      <c r="C144" s="26" t="str">
        <f>Harmonogram!J29</f>
        <v>-</v>
      </c>
      <c r="E144" s="21" t="str">
        <f>B144</f>
        <v>Efekt ekologiczny - redukcja zużycia energii [MWh/rok]</v>
      </c>
      <c r="F144" s="26">
        <f>Harmonogram!J30</f>
        <v>3651.63</v>
      </c>
    </row>
    <row r="145" spans="2:6">
      <c r="B145" s="14" t="str">
        <f>B133</f>
        <v>Efekt ekologiczny - redukcja emisji [Mg CO2/rok]</v>
      </c>
      <c r="C145" s="27" t="str">
        <f>Harmonogram!K29</f>
        <v>-</v>
      </c>
      <c r="E145" s="14" t="str">
        <f>B145</f>
        <v>Efekt ekologiczny - redukcja emisji [Mg CO2/rok]</v>
      </c>
      <c r="F145" s="27">
        <f>Harmonogram!K30</f>
        <v>357.86</v>
      </c>
    </row>
    <row r="146" spans="2:6">
      <c r="B146" s="14" t="str">
        <f>B134</f>
        <v>Efekt ekoloigczny - wzrost udziału OZE [MWh/rok]</v>
      </c>
      <c r="C146" s="27" t="s">
        <v>40</v>
      </c>
      <c r="E146" s="14" t="str">
        <f>E134</f>
        <v>Efekt ekoloigczny - wzrost udziału OZE [MWh/rok]</v>
      </c>
      <c r="F146" s="27" t="s">
        <v>40</v>
      </c>
    </row>
    <row r="147" spans="2:6">
      <c r="B147" s="18" t="s">
        <v>25</v>
      </c>
      <c r="C147" s="24">
        <f>Harmonogram!I29</f>
        <v>4000000</v>
      </c>
      <c r="E147" s="18" t="s">
        <v>25</v>
      </c>
      <c r="F147" s="24">
        <f>Harmonogram!I30</f>
        <v>15000000</v>
      </c>
    </row>
    <row r="148" spans="2:6" ht="15.75" thickBot="1">
      <c r="B148" s="17" t="s">
        <v>37</v>
      </c>
      <c r="C148" s="25" t="s">
        <v>40</v>
      </c>
      <c r="E148" s="17" t="s">
        <v>37</v>
      </c>
      <c r="F148" s="25">
        <f>F147/F145</f>
        <v>41915.8330073213</v>
      </c>
    </row>
    <row r="149" spans="2:6" ht="15.75" thickBot="1"/>
    <row r="150" spans="2:6" ht="23.25" customHeight="1" thickBot="1">
      <c r="B150" s="23" t="s">
        <v>78</v>
      </c>
      <c r="C150" s="10"/>
      <c r="E150" s="23" t="s">
        <v>79</v>
      </c>
      <c r="F150" s="10"/>
    </row>
    <row r="151" spans="2:6" ht="34.5" customHeight="1">
      <c r="B151" s="11" t="s">
        <v>20</v>
      </c>
      <c r="C151" s="12" t="str">
        <f>Harmonogram!C31</f>
        <v>Ograniczenie emisji z budynków mieszkalnych – wymiana kotłów</v>
      </c>
      <c r="E151" s="11" t="s">
        <v>20</v>
      </c>
      <c r="F151" s="12" t="str">
        <f>Harmonogram!C32</f>
        <v>Budowa nowych przyłączy ciepłowniczych i węzłów cieplnych do budynków mieszkalnych i komunalnych</v>
      </c>
    </row>
    <row r="152" spans="2:6" ht="21.75" customHeight="1">
      <c r="B152" s="18" t="s">
        <v>21</v>
      </c>
      <c r="C152" s="19" t="str">
        <f>C140</f>
        <v>Mieszkańcy</v>
      </c>
      <c r="E152" s="18" t="s">
        <v>21</v>
      </c>
      <c r="F152" s="19" t="str">
        <f>Harmonogram!D32</f>
        <v>Mieszkańcy, zarządcy budynków, PEC 
w Ciechanowie</v>
      </c>
    </row>
    <row r="153" spans="2:6" ht="18.75" customHeight="1">
      <c r="B153" s="14" t="s">
        <v>22</v>
      </c>
      <c r="C153" s="13" t="str">
        <f>C141</f>
        <v>-</v>
      </c>
      <c r="E153" s="14" t="s">
        <v>22</v>
      </c>
      <c r="F153" s="13" t="str">
        <f>C153</f>
        <v>-</v>
      </c>
    </row>
    <row r="154" spans="2:6">
      <c r="B154" s="20" t="s">
        <v>8</v>
      </c>
      <c r="C154" s="19" t="str">
        <f>C142</f>
        <v>Wsparcie procesu inwestycyjnego</v>
      </c>
      <c r="E154" s="20" t="s">
        <v>8</v>
      </c>
      <c r="F154" s="19" t="str">
        <f>C154</f>
        <v>Wsparcie procesu inwestycyjnego</v>
      </c>
    </row>
    <row r="155" spans="2:6">
      <c r="B155" s="15" t="s">
        <v>4</v>
      </c>
      <c r="C155" s="16" t="str">
        <f>C143</f>
        <v>2016-2020</v>
      </c>
      <c r="E155" s="15" t="s">
        <v>4</v>
      </c>
      <c r="F155" s="16" t="str">
        <f>C155</f>
        <v>2016-2020</v>
      </c>
    </row>
    <row r="156" spans="2:6" ht="24" customHeight="1">
      <c r="B156" s="21" t="str">
        <f>B144</f>
        <v>Efekt ekologiczny - redukcja zużycia energii [MWh/rok]</v>
      </c>
      <c r="C156" s="26" t="str">
        <f>Harmonogram!J31</f>
        <v>-</v>
      </c>
      <c r="E156" s="21" t="s">
        <v>23</v>
      </c>
      <c r="F156" s="26" t="str">
        <f>Harmonogram!J33</f>
        <v>-</v>
      </c>
    </row>
    <row r="157" spans="2:6">
      <c r="B157" s="14" t="str">
        <f>B145</f>
        <v>Efekt ekologiczny - redukcja emisji [Mg CO2/rok]</v>
      </c>
      <c r="C157" s="27">
        <f>Harmonogram!K31</f>
        <v>3258.22</v>
      </c>
      <c r="E157" s="14" t="s">
        <v>24</v>
      </c>
      <c r="F157" s="27">
        <f>Harmonogram!K32</f>
        <v>887.05</v>
      </c>
    </row>
    <row r="158" spans="2:6">
      <c r="B158" s="14" t="str">
        <f>B146</f>
        <v>Efekt ekoloigczny - wzrost udziału OZE [MWh/rok]</v>
      </c>
      <c r="C158" s="27" t="s">
        <v>40</v>
      </c>
      <c r="E158" s="14" t="str">
        <f>B158</f>
        <v>Efekt ekoloigczny - wzrost udziału OZE [MWh/rok]</v>
      </c>
      <c r="F158" s="27" t="s">
        <v>40</v>
      </c>
    </row>
    <row r="159" spans="2:6">
      <c r="B159" s="18" t="s">
        <v>25</v>
      </c>
      <c r="C159" s="24">
        <f>Harmonogram!I31</f>
        <v>4800000</v>
      </c>
      <c r="E159" s="18" t="s">
        <v>25</v>
      </c>
      <c r="F159" s="24">
        <f>Harmonogram!I32</f>
        <v>5000000</v>
      </c>
    </row>
    <row r="160" spans="2:6" ht="15.75" thickBot="1">
      <c r="B160" s="17" t="s">
        <v>37</v>
      </c>
      <c r="C160" s="25">
        <f>C159/C157</f>
        <v>1473.197021686688</v>
      </c>
      <c r="E160" s="17" t="s">
        <v>37</v>
      </c>
      <c r="F160" s="25">
        <f>F159/F157</f>
        <v>5636.6608421171304</v>
      </c>
    </row>
    <row r="164" spans="2:3" ht="15.75" thickBot="1"/>
    <row r="165" spans="2:3" ht="15.75" thickBot="1">
      <c r="B165" s="23" t="s">
        <v>80</v>
      </c>
      <c r="C165" s="10"/>
    </row>
    <row r="166" spans="2:3">
      <c r="B166" s="11" t="s">
        <v>20</v>
      </c>
      <c r="C166" s="12" t="str">
        <f>Harmonogram!C33</f>
        <v>Rozwój budownictwa pasywnego i energooszczędnego</v>
      </c>
    </row>
    <row r="167" spans="2:3">
      <c r="B167" s="18" t="s">
        <v>21</v>
      </c>
      <c r="C167" s="19" t="str">
        <f>Harmonogram!D33</f>
        <v>Mieszkańcy, inne jednostki</v>
      </c>
    </row>
    <row r="168" spans="2:3">
      <c r="B168" s="14" t="s">
        <v>22</v>
      </c>
      <c r="C168" s="13" t="str">
        <f>Harmonogram!E33</f>
        <v>-</v>
      </c>
    </row>
    <row r="169" spans="2:3">
      <c r="B169" s="20" t="s">
        <v>8</v>
      </c>
      <c r="C169" s="19" t="str">
        <f>Harmonogram!F33</f>
        <v>Wsparcie procesu inwestycyjnego</v>
      </c>
    </row>
    <row r="170" spans="2:3">
      <c r="B170" s="15" t="s">
        <v>4</v>
      </c>
      <c r="C170" s="16" t="s">
        <v>76</v>
      </c>
    </row>
    <row r="171" spans="2:3" ht="23.25" customHeight="1">
      <c r="B171" s="21" t="str">
        <f>B156</f>
        <v>Efekt ekologiczny - redukcja zużycia energii [MWh/rok]</v>
      </c>
      <c r="C171" s="26" t="str">
        <f>Harmonogram!J33</f>
        <v>-</v>
      </c>
    </row>
    <row r="172" spans="2:3">
      <c r="B172" s="14" t="str">
        <f>B157</f>
        <v>Efekt ekologiczny - redukcja emisji [Mg CO2/rok]</v>
      </c>
      <c r="C172" s="27">
        <f>Harmonogram!K33</f>
        <v>307.41000000000003</v>
      </c>
    </row>
    <row r="173" spans="2:3">
      <c r="B173" s="14" t="str">
        <f>B158</f>
        <v>Efekt ekoloigczny - wzrost udziału OZE [MWh/rok]</v>
      </c>
      <c r="C173" s="27" t="s">
        <v>40</v>
      </c>
    </row>
    <row r="174" spans="2:3">
      <c r="B174" s="18" t="s">
        <v>25</v>
      </c>
      <c r="C174" s="24">
        <f>Harmonogram!I33</f>
        <v>1800000</v>
      </c>
    </row>
    <row r="175" spans="2:3" ht="15.75" thickBot="1">
      <c r="B175" s="17" t="s">
        <v>37</v>
      </c>
      <c r="C175" s="25">
        <f>C174/C172</f>
        <v>5855.3723040890009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59" orientation="landscape" r:id="rId1"/>
  <rowBreaks count="4" manualBreakCount="4">
    <brk id="39" max="5" man="1"/>
    <brk id="75" max="5" man="1"/>
    <brk id="124" max="5" man="1"/>
    <brk id="163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Harmonogram</vt:lpstr>
      <vt:lpstr>Działania</vt:lpstr>
      <vt:lpstr>Działania!Obszar_wydruku</vt:lpstr>
      <vt:lpstr>Działania!Tytuły_wydruku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Agnieszka Kopańska</cp:lastModifiedBy>
  <cp:lastPrinted>2015-10-30T08:40:49Z</cp:lastPrinted>
  <dcterms:created xsi:type="dcterms:W3CDTF">2014-11-22T16:00:05Z</dcterms:created>
  <dcterms:modified xsi:type="dcterms:W3CDTF">2018-11-02T08:38:07Z</dcterms:modified>
</cp:coreProperties>
</file>